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activeTab="1"/>
  </bookViews>
  <sheets>
    <sheet name="Instructions" sheetId="2" r:id="rId1"/>
    <sheet name="Questionnaire" sheetId="1" r:id="rId2"/>
  </sheets>
  <definedNames>
    <definedName name="_xlnm.Print_Area" localSheetId="0">Instructions!$A$1:$D$69</definedName>
    <definedName name="_xlnm.Print_Titles" localSheetId="1">Questionnaire!$124:$124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53" i="1" l="1"/>
  <c r="N260" i="1" s="1"/>
  <c r="N261" i="1" s="1"/>
  <c r="N46" i="1"/>
  <c r="N30" i="1" l="1"/>
  <c r="N29" i="1"/>
  <c r="N31" i="1"/>
  <c r="N60" i="1" l="1"/>
  <c r="L60" i="1"/>
  <c r="M60" i="1" s="1"/>
  <c r="J60" i="1"/>
  <c r="I60" i="1"/>
  <c r="K60" i="1" s="1"/>
  <c r="N59" i="1"/>
  <c r="L59" i="1"/>
  <c r="M59" i="1" s="1"/>
  <c r="J59" i="1"/>
  <c r="I59" i="1"/>
  <c r="K59" i="1" s="1"/>
  <c r="N58" i="1"/>
  <c r="L58" i="1"/>
  <c r="M58" i="1" s="1"/>
  <c r="J58" i="1"/>
  <c r="I58" i="1"/>
  <c r="K58" i="1" s="1"/>
  <c r="N57" i="1"/>
  <c r="L57" i="1"/>
  <c r="M57" i="1" s="1"/>
  <c r="J57" i="1"/>
  <c r="I57" i="1"/>
  <c r="K57" i="1" s="1"/>
  <c r="N56" i="1"/>
  <c r="L56" i="1"/>
  <c r="M56" i="1" s="1"/>
  <c r="J56" i="1"/>
  <c r="I56" i="1"/>
  <c r="K56" i="1" s="1"/>
  <c r="N54" i="1"/>
  <c r="N55" i="1"/>
  <c r="L55" i="1"/>
  <c r="M55" i="1" s="1"/>
  <c r="J55" i="1"/>
  <c r="I55" i="1"/>
  <c r="L54" i="1"/>
  <c r="M54" i="1" s="1"/>
  <c r="J54" i="1"/>
  <c r="I54" i="1"/>
  <c r="K54" i="1" s="1"/>
  <c r="N51" i="1"/>
  <c r="N50" i="1"/>
  <c r="N49" i="1"/>
  <c r="N48" i="1"/>
  <c r="N47" i="1"/>
  <c r="L51" i="1"/>
  <c r="M51" i="1" s="1"/>
  <c r="L50" i="1"/>
  <c r="M50" i="1" s="1"/>
  <c r="L49" i="1"/>
  <c r="M49" i="1" s="1"/>
  <c r="L48" i="1"/>
  <c r="M48" i="1" s="1"/>
  <c r="J51" i="1"/>
  <c r="J50" i="1"/>
  <c r="J49" i="1"/>
  <c r="J48" i="1"/>
  <c r="N42" i="1"/>
  <c r="L47" i="1"/>
  <c r="M47" i="1" s="1"/>
  <c r="J47" i="1"/>
  <c r="I51" i="1"/>
  <c r="K51" i="1" s="1"/>
  <c r="I50" i="1"/>
  <c r="K50" i="1" s="1"/>
  <c r="I49" i="1"/>
  <c r="K49" i="1" s="1"/>
  <c r="I48" i="1"/>
  <c r="K48" i="1" s="1"/>
  <c r="I47" i="1"/>
  <c r="K47" i="1" s="1"/>
  <c r="I44" i="1"/>
  <c r="I43" i="1"/>
  <c r="I42" i="1"/>
  <c r="N44" i="1"/>
  <c r="N43" i="1"/>
  <c r="N41" i="1"/>
  <c r="N107" i="1" s="1"/>
  <c r="N108" i="1" s="1"/>
  <c r="D51" i="1"/>
  <c r="D60" i="1"/>
  <c r="D54" i="1"/>
  <c r="D59" i="1"/>
  <c r="D58" i="1"/>
  <c r="D57" i="1"/>
  <c r="D55" i="1"/>
  <c r="D56" i="1"/>
  <c r="D50" i="1"/>
  <c r="B53" i="1"/>
  <c r="D49" i="1"/>
  <c r="D48" i="1"/>
  <c r="D47" i="1"/>
  <c r="B46" i="1"/>
  <c r="B41" i="1"/>
  <c r="D44" i="1"/>
  <c r="D43" i="1"/>
  <c r="D42" i="1"/>
  <c r="L43" i="1"/>
  <c r="M43" i="1" s="1"/>
  <c r="L44" i="1"/>
  <c r="M44" i="1" s="1"/>
  <c r="J43" i="1"/>
  <c r="L42" i="1"/>
  <c r="M42" i="1" s="1"/>
  <c r="J44" i="1"/>
  <c r="J42" i="1"/>
  <c r="I46" i="1" l="1"/>
  <c r="K46" i="1"/>
  <c r="L53" i="1"/>
  <c r="M53" i="1" s="1"/>
  <c r="I53" i="1"/>
  <c r="K55" i="1"/>
  <c r="K53" i="1" s="1"/>
  <c r="J53" i="1"/>
  <c r="L46" i="1"/>
  <c r="M46" i="1" s="1"/>
  <c r="J46" i="1"/>
  <c r="I41" i="1"/>
  <c r="L41" i="1"/>
  <c r="M41" i="1" s="1"/>
  <c r="J41" i="1"/>
  <c r="K43" i="1"/>
  <c r="K44" i="1"/>
  <c r="K42" i="1"/>
  <c r="J61" i="1" l="1"/>
  <c r="I61" i="1"/>
  <c r="L61" i="1"/>
  <c r="M61" i="1" s="1"/>
  <c r="K41" i="1"/>
  <c r="K61" i="1" s="1"/>
  <c r="E30" i="1" l="1"/>
  <c r="E29" i="1"/>
  <c r="E32" i="1"/>
  <c r="E31" i="1"/>
  <c r="N61" i="1"/>
  <c r="N189" i="1"/>
  <c r="N190" i="1" s="1"/>
  <c r="H32" i="1" l="1"/>
  <c r="G32" i="1"/>
  <c r="F32" i="1"/>
  <c r="H31" i="1"/>
  <c r="G31" i="1"/>
  <c r="F31" i="1"/>
  <c r="G30" i="1"/>
  <c r="H30" i="1"/>
  <c r="F30" i="1"/>
  <c r="F29" i="1"/>
  <c r="H29" i="1"/>
  <c r="G29" i="1"/>
</calcChain>
</file>

<file path=xl/sharedStrings.xml><?xml version="1.0" encoding="utf-8"?>
<sst xmlns="http://schemas.openxmlformats.org/spreadsheetml/2006/main" count="319" uniqueCount="295">
  <si>
    <t>Supplier Information</t>
  </si>
  <si>
    <t>Audit Information</t>
  </si>
  <si>
    <t>Name:</t>
  </si>
  <si>
    <t>Address:</t>
  </si>
  <si>
    <t>Audit Lead:</t>
  </si>
  <si>
    <t>Audit Team Members:</t>
  </si>
  <si>
    <t>Quality Contact:</t>
  </si>
  <si>
    <t>Position:</t>
  </si>
  <si>
    <t>Other Team Participants:</t>
  </si>
  <si>
    <t>Phone No.:</t>
  </si>
  <si>
    <t>E-Mail:</t>
  </si>
  <si>
    <t xml:space="preserve"> </t>
  </si>
  <si>
    <t>Audit Summary</t>
  </si>
  <si>
    <t>Category</t>
  </si>
  <si>
    <t>Section</t>
  </si>
  <si>
    <t>Number of Questions</t>
  </si>
  <si>
    <t>Answered Questions</t>
  </si>
  <si>
    <t>Maximum Points</t>
  </si>
  <si>
    <t>Achieved Points</t>
  </si>
  <si>
    <t>Percent Achieved</t>
  </si>
  <si>
    <t>Avg. Score</t>
  </si>
  <si>
    <t>Total Audit</t>
  </si>
  <si>
    <t>#</t>
  </si>
  <si>
    <t>Interview Questions</t>
  </si>
  <si>
    <t>Compliance Scoring Criteria</t>
  </si>
  <si>
    <t>Notes and supporting evidence</t>
  </si>
  <si>
    <t>Current significant un-resolved violations</t>
  </si>
  <si>
    <t>Some violations in last 3 years with documented resolution</t>
  </si>
  <si>
    <t xml:space="preserve"> No violations in last 5 years</t>
  </si>
  <si>
    <t>Does the supplier have a program to identify and assess potential emergency situations such as weather, fire, or chemical spills and implement emergency plans and procedures?</t>
  </si>
  <si>
    <t>Has procedures to verify that no products are supplied containing substances in excess of acceptable amounts.</t>
  </si>
  <si>
    <t>Current significant unresolved violations. Hasn't taken any measures to address or correct issues</t>
  </si>
  <si>
    <t>Some violations in last 1-3 years with documented resolution</t>
  </si>
  <si>
    <t>Significant disorder where chemicals and wastes are stored.  Waste stockpiling. Leaking drums near drains. Inability to identify waste.</t>
  </si>
  <si>
    <t>Some containment. Chemicals /wastes stored to prevent a release to drains.  No evidence of spills inside or outside of facility. Some labeling.</t>
  </si>
  <si>
    <t>Containment for all waste and chemical storage areas.  Wastes are properly labeled and identified. Supplier has safe-guards to prevent releases to storm/floor drains.</t>
  </si>
  <si>
    <t>Compliance Category Average Score:</t>
  </si>
  <si>
    <t>Compliance Category compliance:    (Complies = All above sections comply)</t>
  </si>
  <si>
    <t>Rating</t>
  </si>
  <si>
    <t>Score **</t>
  </si>
  <si>
    <t>Ability to meet requirement in question:</t>
  </si>
  <si>
    <t>Does Not Comply</t>
  </si>
  <si>
    <t>Requirement is not met.  There is no evidence of implementation or documentation (major non-conformance).</t>
  </si>
  <si>
    <t>Requirement is partially met but there are major inconsistencies in implementation or documentation (major nonconformance).</t>
  </si>
  <si>
    <t>Complies</t>
  </si>
  <si>
    <t>Requirement is met but there are minor inconsistencies in implementation or documentation, or is in the early phases and only preliminary evidence of implementation effectiveness exists (minor nonconformance).</t>
  </si>
  <si>
    <t>Requirement is met, effectively implemented and fully documented.   (or if question is not applicable)</t>
  </si>
  <si>
    <t>The supplier's processes or actions virtually guarantees that a non-conformance can NEVER happen.  They are fully compliant in all instances to following the defined process. (i.e. "World Class")</t>
  </si>
  <si>
    <t>**  Score each question using a 0 to 4 point scale, where 4 is the best possible score.</t>
  </si>
  <si>
    <t>Score</t>
  </si>
  <si>
    <t>Does the supplier's Management, with executive responsibility, review all quality system elements at defined intervals to ensure its continuing suitability and effectiveness?</t>
  </si>
  <si>
    <t>-Product or process changes?</t>
  </si>
  <si>
    <t>-Processes are found to be unstable or non-capable?</t>
  </si>
  <si>
    <t>-Inspection method, frequency, etc., is revised?</t>
  </si>
  <si>
    <t>Is there timely review, distribution, and implementation of customer engineering standards and specifications and changes?  (Verify revision levels of drawings or models in use at the supplier.)</t>
  </si>
  <si>
    <t>Is a documented training plan established that identifies employee's basic training needs?</t>
  </si>
  <si>
    <t>Have employee's basic training needs been fulfilled for the job being performed?</t>
  </si>
  <si>
    <t xml:space="preserve">Does the supplier use the appropriate quality and statistical tools required to establish, control, and verify product quality?  </t>
  </si>
  <si>
    <t>-Quality planning?</t>
  </si>
  <si>
    <t>-Quality control?</t>
  </si>
  <si>
    <t>-Quality improvement?</t>
  </si>
  <si>
    <t>-Is there evidence of use?</t>
  </si>
  <si>
    <t>Do process monitoring and other operator instructions include or reference:</t>
  </si>
  <si>
    <t>-Operation name and number?</t>
  </si>
  <si>
    <t>-Part name and part number?</t>
  </si>
  <si>
    <t>-Current engineering level / date or decision number?</t>
  </si>
  <si>
    <t>-Required tools, gages and other equipment?</t>
  </si>
  <si>
    <t>-Statistical Process Control (SPC) requirements as appropriate?</t>
  </si>
  <si>
    <t>-Relevant engineering and manufacturing standards?</t>
  </si>
  <si>
    <t>-Inspection and test instructions, including frequency?</t>
  </si>
  <si>
    <t>-Reaction plan as appropriate?</t>
  </si>
  <si>
    <t>-Revision date and approvals of work instructions?</t>
  </si>
  <si>
    <t>-Visual aids as appropriate?</t>
  </si>
  <si>
    <t>-Tool change intervals and set-up instructions?</t>
  </si>
  <si>
    <t>-Material certification verification, including lot traceability?</t>
  </si>
  <si>
    <t>Do operators clearly understand their responsibilities when loss of process control or out of specification conditions exist?</t>
  </si>
  <si>
    <t>Does supplier retain and use appropriate data on key control characteristics for continuous process improvement?</t>
  </si>
  <si>
    <t>Does supplier verify that characteristics are to specification after a setup has been completed?</t>
  </si>
  <si>
    <t>Does the supplier ensure incoming product is not used or processed until it has been inspected or otherwise verified as conforming to specified requirements in accordance with the quality plan and/or documented procedures?</t>
  </si>
  <si>
    <t>Does the supplier conduct audits of the final packaged product in accordance with the control plan or packaging work instructions to verify conformance to all specified requirements?</t>
  </si>
  <si>
    <t xml:space="preserve">Does the measurement system provide appropriate discrimination of the total product tolerance being measured? </t>
  </si>
  <si>
    <t>Does the supplier have a procedure for the calibration of inspection, measuring and test equipment which includes the following:</t>
  </si>
  <si>
    <t>-Unique identification?</t>
  </si>
  <si>
    <t>-Name and number?</t>
  </si>
  <si>
    <t>-Location?</t>
  </si>
  <si>
    <t>-Frequency of calibrations?</t>
  </si>
  <si>
    <t>-Calibration method?</t>
  </si>
  <si>
    <t>-Acceptance criteria?</t>
  </si>
  <si>
    <t>-Corrective actions when inspection equipment is found out of calibration?</t>
  </si>
  <si>
    <t>-Review process for product inspected with "out of calibration" measuring equipment?</t>
  </si>
  <si>
    <t>Has the supplier identified all inspection, measuring and test equipment with a suitable indicator or approved identification record to show the calibration status?</t>
  </si>
  <si>
    <t>Is each piece of inspection equipment calibrated:</t>
  </si>
  <si>
    <t>-At prescribed intervals?</t>
  </si>
  <si>
    <t>-On certified masters and traceable to standards?</t>
  </si>
  <si>
    <t>-In a controlled environment?</t>
  </si>
  <si>
    <t>Does the supplier maintain calibration records for inspection measuring and test equipment?</t>
  </si>
  <si>
    <t>Does the control of nonconforming or suspect material provide for material identification / segregation / evaluation and notification of all appropriate functions?</t>
  </si>
  <si>
    <t>Does the supplier clearly identify nonconforming and suspect product and the quarantine areas?</t>
  </si>
  <si>
    <t>Is the responsibility for review, and authority for the disposition of nonconforming product, defined?</t>
  </si>
  <si>
    <t>Does the supplier quantify and analyze nonconforming product, establish a prioritized reduction plan, and track progress to the plan?</t>
  </si>
  <si>
    <t>Does the supplier use a disciplined problem solving method to address internal &amp; external non-conformances?</t>
  </si>
  <si>
    <t>Do procedures for corrective action include effective handling of customer complaints and reports of non-conformances?  Do these procedures:</t>
  </si>
  <si>
    <t>-Verify corrective action from past Corrective Action Requests?</t>
  </si>
  <si>
    <t>-Consider implementation of corrective action on similar products / processes?</t>
  </si>
  <si>
    <t>-Consider impact of corrective action on other products / processes?</t>
  </si>
  <si>
    <t>Do procedures for corrective action include mistake proofing or other preventive action to avoid root cause re-occurrence and verification to ensure effectiveness?</t>
  </si>
  <si>
    <t>Have methods to prevent damage or deterioration been provided for the internal handling of production material and are they being followed?</t>
  </si>
  <si>
    <t xml:space="preserve">Have methods to prevent damage or deterioration been provided for the shipment of production and service material and are they being followed? </t>
  </si>
  <si>
    <t>Strengths</t>
  </si>
  <si>
    <t>Question #(s)</t>
  </si>
  <si>
    <t>Major Non-conformances / Gaps  (if no NC's/Gaps leave cells blank)</t>
  </si>
  <si>
    <t>Minor Non-conformances / Gaps (if no NC's/Gaps leave cells blank)</t>
  </si>
  <si>
    <t>Opportunities for Improvement</t>
  </si>
  <si>
    <t>Comments, Restrictions, Conclusions</t>
  </si>
  <si>
    <t>PLZ SUPPLIER QUALITY SYSTEM AUDIT QUESTIONNAIRE</t>
  </si>
  <si>
    <t>Number:</t>
  </si>
  <si>
    <t>Audit Number:</t>
  </si>
  <si>
    <t>Audit Date(s):</t>
  </si>
  <si>
    <t>Quality System Certification, Registrar, &amp; Date of Certificate Expiration (ISO, QS, TS, cGMP, etc.):</t>
  </si>
  <si>
    <t xml:space="preserve">Environmental System Certification, Registrar &amp; Date of Expiration (ISO 14001):  </t>
  </si>
  <si>
    <t xml:space="preserve">Health &amp; Safety System Certification, Registrar &amp; Date of Expiration (ISO 18001, SA 8000):   </t>
  </si>
  <si>
    <t>Score 0-4
0=low</t>
  </si>
  <si>
    <t>Registration Certifications:</t>
  </si>
  <si>
    <t>Supplier has procedures in place designed to ensure that the requirements set out in Supplier Code of Conduct are met?</t>
  </si>
  <si>
    <t>1.0 Compliance</t>
  </si>
  <si>
    <r>
      <rPr>
        <b/>
        <i/>
        <sz val="9"/>
        <color theme="1"/>
        <rFont val="Calibri"/>
        <family val="2"/>
        <scheme val="minor"/>
      </rPr>
      <t>Not in place:</t>
    </r>
    <r>
      <rPr>
        <i/>
        <sz val="9"/>
        <color theme="1"/>
        <rFont val="Calibri"/>
        <family val="2"/>
        <scheme val="minor"/>
      </rPr>
      <t xml:space="preserve">
-Any program
-Employee training
-Emergency signs
-MSDS files.
-Spill equipment  
</t>
    </r>
  </si>
  <si>
    <r>
      <rPr>
        <b/>
        <i/>
        <sz val="9"/>
        <color theme="1"/>
        <rFont val="Calibri"/>
        <family val="2"/>
        <scheme val="minor"/>
      </rPr>
      <t>In Place:</t>
    </r>
    <r>
      <rPr>
        <i/>
        <sz val="9"/>
        <color theme="1"/>
        <rFont val="Calibri"/>
        <family val="2"/>
        <scheme val="minor"/>
      </rPr>
      <t xml:space="preserve">
-Documented program
-Employee training and records
-Emergency equipment/signs
-Spill Equipment</t>
    </r>
  </si>
  <si>
    <r>
      <rPr>
        <b/>
        <i/>
        <sz val="9"/>
        <color theme="1"/>
        <rFont val="Calibri"/>
        <family val="2"/>
        <scheme val="minor"/>
      </rPr>
      <t>Plus:</t>
    </r>
    <r>
      <rPr>
        <i/>
        <sz val="9"/>
        <color theme="1"/>
        <rFont val="Calibri"/>
        <family val="2"/>
        <scheme val="minor"/>
      </rPr>
      <t xml:space="preserve">
-Mature program
-Safety committee  
-All records complete &amp; up to date.  
-All equipment &amp; signs well maintained</t>
    </r>
  </si>
  <si>
    <r>
      <rPr>
        <b/>
        <i/>
        <sz val="9"/>
        <color theme="1"/>
        <rFont val="Calibri"/>
        <family val="2"/>
        <scheme val="minor"/>
      </rPr>
      <t>Not in place:</t>
    </r>
    <r>
      <rPr>
        <i/>
        <sz val="9"/>
        <color theme="1"/>
        <rFont val="Calibri"/>
        <family val="2"/>
        <scheme val="minor"/>
      </rPr>
      <t xml:space="preserve">
-Proper personal protection equipment</t>
    </r>
  </si>
  <si>
    <r>
      <rPr>
        <b/>
        <i/>
        <sz val="9"/>
        <color theme="1"/>
        <rFont val="Calibri"/>
        <family val="2"/>
        <scheme val="minor"/>
      </rPr>
      <t>In Place:</t>
    </r>
    <r>
      <rPr>
        <i/>
        <sz val="9"/>
        <color theme="1"/>
        <rFont val="Calibri"/>
        <family val="2"/>
        <scheme val="minor"/>
      </rPr>
      <t xml:space="preserve">
Documented program &amp; personal protection equipment provided</t>
    </r>
  </si>
  <si>
    <r>
      <rPr>
        <b/>
        <i/>
        <sz val="9"/>
        <color theme="1"/>
        <rFont val="Calibri"/>
        <family val="2"/>
        <scheme val="minor"/>
      </rPr>
      <t>Plus:</t>
    </r>
    <r>
      <rPr>
        <i/>
        <sz val="9"/>
        <color theme="1"/>
        <rFont val="Calibri"/>
        <family val="2"/>
        <scheme val="minor"/>
      </rPr>
      <t xml:space="preserve">
-Mature program
-Complete and up to date records  
</t>
    </r>
  </si>
  <si>
    <t>Is  Supplier aware of the conduct and know where to locate it? What evidence do they have they are complying with the Supplier Code of Conduct?</t>
  </si>
  <si>
    <t>Is the supplier currently, or at any time during the past 1-3 years, subject to any enforcement action by any governmental authority for non-compliance with safety, or labor requirements at any facility at which products are manufactured?</t>
  </si>
  <si>
    <t>Supplier have a safe and secure handling process to protect the people and environment that come in contact with the materials supplied to us or services provided to PLZ.</t>
  </si>
  <si>
    <t>Are wastes that are stored, treated, or disposed of on-site managed in properly designed facilities that will prevent future environmental impacts? PLZ strongly encourages its Suppliers to conserve natural resources and energy and reduce or eliminate waste. Do the Supplier has any programs in place to do so?</t>
  </si>
  <si>
    <t>Code of Conduct</t>
  </si>
  <si>
    <t>Health and Safety</t>
  </si>
  <si>
    <t>Environment</t>
  </si>
  <si>
    <t>Management Review</t>
  </si>
  <si>
    <t>Quality Planning</t>
  </si>
  <si>
    <t>Is a structured process used to identify Critical/Significant Characteristics and control methods during product development?  
    -Please list methods and tools.</t>
  </si>
  <si>
    <t>Are mistake proofing techniques, including facilities, equipment, tooling, and problem resolution, used where appropriate in particular on Critical/Significant Control Characteristics?</t>
  </si>
  <si>
    <t>Compare control plan/inspection sheet items against specifications/engineering drawings and determine adequacy.</t>
  </si>
  <si>
    <t>Are control/inspection plans reviewed and updated as appropriate when any of the following occurs:</t>
  </si>
  <si>
    <t xml:space="preserve">Supplier has a process to assure customer approval or waiver been obtained and documented prior to a design or process change being implemented into production? </t>
  </si>
  <si>
    <t xml:space="preserve">Are their internal/their Supplier/customer initiated design or process changes documented, reviewed, and approved by authorized internal personnel before implementation? </t>
  </si>
  <si>
    <t>Document Control</t>
  </si>
  <si>
    <t>Product Identification and Traceability</t>
  </si>
  <si>
    <t>Is required product identification and traceability maintained for raw materials through all stages of production?</t>
  </si>
  <si>
    <t>Training</t>
  </si>
  <si>
    <t>Statistical Techniques</t>
  </si>
  <si>
    <t>What appropriate quality and statistical tools are being used during:</t>
  </si>
  <si>
    <t>Have documented process monitoring, operator instructions &amp; SOP's (Standard Operating Procedures) been prepared for all employees and/or work areas (including batch, filling etc.)?</t>
  </si>
  <si>
    <t>Process Control</t>
  </si>
  <si>
    <t>Is required product identification and traceability maintained for WIP, finished products and/or filled products (includes component lot traceability) through all stages of production?</t>
  </si>
  <si>
    <t>Does supplier maintain or exceed the process capability requirements Critical/Significant control characteristics?
-Are monitoring and improvement plans in place for those processes that do not meet the process capability requirements?</t>
  </si>
  <si>
    <t>Does the supplier inspect and test in-process product as required by the Control Plan, Inspection Plan or documented procedures?</t>
  </si>
  <si>
    <t>Does the supplier carry out final inspection and testing as required by the Control Plan, Inspection Plan or documented procedures?</t>
  </si>
  <si>
    <t xml:space="preserve">Does the supplier assure that no product is released until all activities specified in the documented procedures have been satisfactorily completed and authorized?
    -Are the associated records maintained and available?  
</t>
  </si>
  <si>
    <t>Does the supplier obtain customer authorization (deviation) prior to shipment, whenever the product or process is different from the current approval?</t>
  </si>
  <si>
    <t>Are repaired and/or reworked products re-inspected and / or tested according to the Control Plan, Inspection Plan and/or documented procedures?</t>
  </si>
  <si>
    <t>Are returned products analyzed and are records of this analysis kept and made available upon request?</t>
  </si>
  <si>
    <t>*** To be filled out after completing the questionnaire ****</t>
  </si>
  <si>
    <t>SCAR #</t>
  </si>
  <si>
    <t>Scores of 0 or 1 on any question results in failure of the audit and need Corrective Action to continue business
   -A supplier must have a score of 2 or greater on each of the questions to be acceptable along with a Corrective Action
   -Score as 3 when requirement is met, effectively implemented and documented.   (or if question is not applicable)</t>
  </si>
  <si>
    <t>Has the supplier performed Gage Repeatability and Reproducibility studies on Critical/Significant control characteristics and do they meet the industry standard?</t>
  </si>
  <si>
    <t>Does supplier have a preventive maintenance program?</t>
  </si>
  <si>
    <t>-Up-time/Down-time?</t>
  </si>
  <si>
    <t>-Daily Check lists?</t>
  </si>
  <si>
    <t>-Maintenance costs?</t>
  </si>
  <si>
    <t>-Trends?</t>
  </si>
  <si>
    <t>For designated Critical/Significant Control Characteristics?</t>
  </si>
  <si>
    <t>-Critical/Significant Control Characteristics?</t>
  </si>
  <si>
    <t>What are the metrics measured and tracked? Are metrics appropriately communicated to all employees with established improvement goals?</t>
  </si>
  <si>
    <t>-Internal quality rejects (scrap, rework)</t>
  </si>
  <si>
    <t>-External quality rejects (PPM)</t>
  </si>
  <si>
    <t>-On-time delivery (customer and/or vendors)</t>
  </si>
  <si>
    <t>Non-Conformance</t>
  </si>
  <si>
    <t>Corrective and Preventive Action</t>
  </si>
  <si>
    <t>2.0 Product / Production Planning &amp; Control</t>
  </si>
  <si>
    <t>Inspection and Testing</t>
  </si>
  <si>
    <t>3.0 Quality Management</t>
  </si>
  <si>
    <t>Report Summary</t>
  </si>
  <si>
    <t>Storage, Packaging &amp; Preservation</t>
  </si>
  <si>
    <t>Inspection, Measuring &amp; Test (Calibration) Equipment</t>
  </si>
  <si>
    <t>-Is there a calibration procedure?</t>
  </si>
  <si>
    <t>-Gages like flow meters, crimp gages, visual standards are calibrated?</t>
  </si>
  <si>
    <t>Are all gages used for production or for production use is calibrated (receiving inspection, assembly, batching, filling, QC lab, R&amp;D lab)?</t>
  </si>
  <si>
    <t>SCORING CRITERIA</t>
  </si>
  <si>
    <t>Score Summary</t>
  </si>
  <si>
    <t>Majors</t>
  </si>
  <si>
    <t>Minors</t>
  </si>
  <si>
    <t>Approved</t>
  </si>
  <si>
    <t>Conditional Level 1</t>
  </si>
  <si>
    <t>Conditional Level 2</t>
  </si>
  <si>
    <t>Not Compliant</t>
  </si>
  <si>
    <t>Major</t>
  </si>
  <si>
    <t>Minor</t>
  </si>
  <si>
    <t>Obs</t>
  </si>
  <si>
    <t>Observation(s)</t>
  </si>
  <si>
    <t>Approval Status</t>
  </si>
  <si>
    <t>Has no procedures to inspect, test or otherwise assure these materials don't get into PLZ in excess of accept-able amounts.</t>
  </si>
  <si>
    <t>Not using or supplying any products containing restricted materials to any customer.</t>
  </si>
  <si>
    <t>Is the supplier currently, or at any time during the past 1-3 years, subject to any enforcement action by any governmental authority for non-compliance with environmental requirements at any facility at which products supplied to PLZ are manufactured?</t>
  </si>
  <si>
    <t>Is the inspection and test status of product identified such that the conformance status is recognizable &amp; understood through out various stages of production?
- E.g.. How is approvals are identified for batches or WIP when headed to the next phase of production?</t>
  </si>
  <si>
    <t>Supplier has procedures to verify (by inspecting and testing) that no products are supplied to PLZ containing substances in excess of the amounts set forth on Restricted Materials List, Conflict Minerals and/or other substances restricted by applicable laws? E.g.. Lead content in paint or components.</t>
  </si>
  <si>
    <t xml:space="preserve">Is production equipment and working environment suitable for manufacturing of specified characteristics?
</t>
  </si>
  <si>
    <t>-Are production machines and equipment appropriate for the product being produced?</t>
  </si>
  <si>
    <t>-Is there documented evidence of process capability?</t>
  </si>
  <si>
    <t>-Are production machines and equipment clean and adequately maintained?</t>
  </si>
  <si>
    <t>Product / Production Planning &amp; Control Category Average Score:</t>
  </si>
  <si>
    <t>Product / Production Planning &amp; Control Category compliance:    (Complies = All above sections comply)</t>
  </si>
  <si>
    <t>Quality Management Category Average Score:</t>
  </si>
  <si>
    <t>Quality Management Category compliance:    (Complies = All above sections comply)</t>
  </si>
  <si>
    <t>**  A supplier must have a score of 2 or greater on each of the questions to meet the minimum requirement.</t>
  </si>
  <si>
    <t>** All scores 2 and below must have a Corrective Action associated with it.</t>
  </si>
  <si>
    <t>Complies - Conditional</t>
  </si>
  <si>
    <t>- At a minimum, line supervisor or production manager must be able to verbally explain how employees are trained.</t>
  </si>
  <si>
    <t>- How are temporary workforce trained and utilized in critical areas for production?</t>
  </si>
  <si>
    <r>
      <t xml:space="preserve">* </t>
    </r>
    <r>
      <rPr>
        <b/>
        <u/>
        <sz val="11"/>
        <color theme="1"/>
        <rFont val="Calibri"/>
        <family val="2"/>
        <scheme val="minor"/>
      </rPr>
      <t>Approved</t>
    </r>
    <r>
      <rPr>
        <sz val="11"/>
        <color theme="1"/>
        <rFont val="Calibri"/>
        <family val="2"/>
        <scheme val="minor"/>
      </rPr>
      <t xml:space="preserve"> - Score &gt;75%, no majors, no minors</t>
    </r>
  </si>
  <si>
    <r>
      <t xml:space="preserve">* </t>
    </r>
    <r>
      <rPr>
        <b/>
        <u/>
        <sz val="11"/>
        <color theme="1"/>
        <rFont val="Calibri"/>
        <family val="2"/>
        <scheme val="minor"/>
      </rPr>
      <t>Conditional Level 1</t>
    </r>
    <r>
      <rPr>
        <sz val="11"/>
        <color theme="1"/>
        <rFont val="Calibri"/>
        <family val="2"/>
        <scheme val="minor"/>
      </rPr>
      <t xml:space="preserve"> - Score &gt;50%, no majors</t>
    </r>
  </si>
  <si>
    <r>
      <t xml:space="preserve">* </t>
    </r>
    <r>
      <rPr>
        <b/>
        <u/>
        <sz val="11"/>
        <color theme="1"/>
        <rFont val="Calibri"/>
        <family val="2"/>
        <scheme val="minor"/>
      </rPr>
      <t>Conditional Level 2</t>
    </r>
    <r>
      <rPr>
        <sz val="11"/>
        <color theme="1"/>
        <rFont val="Calibri"/>
        <family val="2"/>
        <scheme val="minor"/>
      </rPr>
      <t xml:space="preserve"> - Score &gt;50%, with majors</t>
    </r>
  </si>
  <si>
    <r>
      <t xml:space="preserve">* </t>
    </r>
    <r>
      <rPr>
        <b/>
        <u/>
        <sz val="11"/>
        <color theme="1"/>
        <rFont val="Calibri"/>
        <family val="2"/>
        <scheme val="minor"/>
      </rPr>
      <t>Not compliant</t>
    </r>
    <r>
      <rPr>
        <sz val="11"/>
        <color theme="1"/>
        <rFont val="Calibri"/>
        <family val="2"/>
        <scheme val="minor"/>
      </rPr>
      <t xml:space="preserve"> - Score &lt;50%</t>
    </r>
  </si>
  <si>
    <t>-Are they accessible at the workstation?</t>
  </si>
  <si>
    <t>Has supplier established documented procedures and processes to control all documents and data of internal and external origin such as standards and customer drawings to include:</t>
  </si>
  <si>
    <t>-Approval for adequacy prior to release?</t>
  </si>
  <si>
    <t>-Documentation review, update and re-approval?</t>
  </si>
  <si>
    <t>-Identification of document changes &amp; current revision?</t>
  </si>
  <si>
    <t>-Relevant external document Identification &amp; distribution?</t>
  </si>
  <si>
    <t>-Identification of and prevention of unintended use of invalid and obsolete documents?</t>
  </si>
  <si>
    <t>- Interview people and review training records</t>
  </si>
  <si>
    <t>INSTRUCTIONS</t>
  </si>
  <si>
    <t>1.</t>
  </si>
  <si>
    <t>Audit Purpose</t>
  </si>
  <si>
    <t>2.</t>
  </si>
  <si>
    <t>3.</t>
  </si>
  <si>
    <t>Audit Planning</t>
  </si>
  <si>
    <t>One of the objectives of the Quality System Audit  is to improve Supplier performance.  Since limited audit resources are available the auditor should strive to focus the audit in areas that offer the greatest opportunity for improvement.  Several suggestions in this regard follow:</t>
  </si>
  <si>
    <t>4.</t>
  </si>
  <si>
    <t>Conducting the Audit</t>
  </si>
  <si>
    <t>5.</t>
  </si>
  <si>
    <t>Audit Scoring Definitions</t>
  </si>
  <si>
    <t>Major Nonconformance</t>
  </si>
  <si>
    <t xml:space="preserve">Minor Nonconformance </t>
  </si>
  <si>
    <t>A SQM nonconformance that judgment and experience indicates is not likely to:</t>
  </si>
  <si>
    <t>It may be either:</t>
  </si>
  <si>
    <t xml:space="preserve">Opportunity for Improvement </t>
  </si>
  <si>
    <t>6.</t>
  </si>
  <si>
    <t>Audit Scoring</t>
  </si>
  <si>
    <t>The audit is scored as follows:</t>
  </si>
  <si>
    <t xml:space="preserve">Compliance Category: </t>
  </si>
  <si>
    <t>Completing the Audit</t>
  </si>
  <si>
    <t>B. Facilitate improvement in a Supplier's quality system by driving corrective action in areas of nonconformance.</t>
  </si>
  <si>
    <t>B. Corrective action requests, reject, and deviation history should be reviewed prior to the audit so that verification of Supplier corrective action can be established.  Assessment of Supplier corrective action processes using specific examples is preferred to a general review of the Supplier's corrective action process.</t>
  </si>
  <si>
    <t>C. The Supplier's quality procedures should be reviewed prior to a Supplier site visit.</t>
  </si>
  <si>
    <t>A. Evidence is required to  justify Audit observations and findings, anecdotal information is not sufficient.</t>
  </si>
  <si>
    <t>B. During the audit, notes should be made in the auditor's note areas to support both positive and negative findings.</t>
  </si>
  <si>
    <t>C. Nonconformance's should be discussed during the audit as they are identified.  Address containment if there are issues concerning the production of nonconforming material.</t>
  </si>
  <si>
    <t>B. Any nonconformance that would result in the probable shipment of a nonconforming product.  A condition that may result in a failure or that materially reduces the usability of the products or services for their intended purpose.</t>
  </si>
  <si>
    <t>C. A nonconformance that judgment and experience indicates is likely either to result in the failure of the quality system or to materially reduce its ability to assure controlled processes and products.</t>
  </si>
  <si>
    <t>A. result in the failure of the quality system, or</t>
  </si>
  <si>
    <t xml:space="preserve">B. reduce its ability to assure controlled processes, or </t>
  </si>
  <si>
    <t>C. result in the probable shipment of nonconforming product.</t>
  </si>
  <si>
    <t>D. a failure in some part of the supplier's documented quality system relative to SQM, or</t>
  </si>
  <si>
    <t>E. one or more observed lapses in following a requirement of the company's quality system.</t>
  </si>
  <si>
    <t>A. Every question must be scored using a 0 to 4 point scale, where 4 is the best possible score.  Whole numbers are to be used.  See Scoring Scale.</t>
  </si>
  <si>
    <t>B. During the audit, provide the supplier feedback during a closing meeting.  Follow-up with the final written report within two weeks.</t>
  </si>
  <si>
    <t>C. Complete comment areas on the Audit form to summarize:</t>
  </si>
  <si>
    <t>D. Open a Supplier Correction Action Request (SCAR) request for the supplier on each major and minor nonconformity.  Provide the SCAR number in the final report.</t>
  </si>
  <si>
    <t>Objectives:</t>
  </si>
  <si>
    <t>A. Evaluate new and existing Supplier’s ability to effectively execute processes required by the Supplier Quality Manual (SQM).</t>
  </si>
  <si>
    <t>To communicate PLZ's processes expectations and to provide a scoring system to help guide through existing or a potential supplier evaluatin process. The questionnaire is designed to get information from the supplier to evaluate their processes to determine if they are capable to be a supplier.  It is designed to be completed as self assessment or during an on-site facility visit.</t>
  </si>
  <si>
    <t>C. Audit results will be used to objectively evaluate Suppliers and assist in facilitating Supplier Selection and Development.  Audit results will also be used to improve the Corporation supply base.</t>
  </si>
  <si>
    <t>A. Whenever possible, the audit should focus on the manufacturing of PLZ products that represent both a significant portion of the purchased material and a family of significance.  However, major quality issues with the Supplier should take priority to volume.  This will increase the probability that Supplier improvement activities resulting from the audit are focused in areas of greatest benefit to the Corporation.</t>
  </si>
  <si>
    <t>A. The absence or total breakdown of a system to meet a SQM requirement.  A number of nonconformities against one requirement which, when combined, can represent a total breakdown of the system and thus be considered a major nonconformity.</t>
  </si>
  <si>
    <t>D. Major non-conformances should have the findings documented in the "Major Nonconformance's" section of the audit questionnaire.  Major nonconformance's should be documented in the SCAR (Supplier Corrective Action Request) System.</t>
  </si>
  <si>
    <t>F. Minor non-conformances should have the findings documented in the "Minor Nonconformance" section of the audit questionnaire.  Minor nonconformance's should be documented in the SCAR System.</t>
  </si>
  <si>
    <t>An observed situation which is NOT a major or minor nonconformity, but where results achieved are not world class.  These opportunities shall be recorded in the report.</t>
  </si>
  <si>
    <t>B. To be acceptable, a supplier MUST receive two or above on each question.  If a questions is not scored 3 or more, then it should have a non-conformance associated to improve the score.</t>
  </si>
  <si>
    <t>C. The final audit score is expressed as a percentage.</t>
  </si>
  <si>
    <t>D. In order to pass this Audit, the supplier must meet 2 criteria's.  Criteria 1: Overall score of 75% or greater.  Criteria 2: All questions must score a 2 or greater.</t>
  </si>
  <si>
    <t>Approved - Score &gt;75%, no majors, no minors</t>
  </si>
  <si>
    <t>Conditional Level 1 - Score &gt;50%, no majors</t>
  </si>
  <si>
    <t>Conditional Level 2 - Score &gt;50%, with majors</t>
  </si>
  <si>
    <t>Not compliant - Score &lt;50%</t>
  </si>
  <si>
    <t>Approval Status is explained as below:</t>
  </si>
  <si>
    <t>E. Any major nonconformance (score of  0 or 1) or minor nonconformance (score of 2)  on any question will require the issuance of a Corrective Action Request to the Supplier.</t>
  </si>
  <si>
    <t xml:space="preserve">F. Scores of 0 or 1 on any Compliance question results in failure of the Audit and must be reported to the Director of Quality. No business shall be conducted with the supplier until the situation is rectified. </t>
  </si>
  <si>
    <t xml:space="preserve">A. The audit scoring should be completed and shared with the Supplier before departure.  Supplier should be advised of any nonconformance's.  Containment should be addressed if there are issues concerning the production of nonconforming material. </t>
  </si>
  <si>
    <t>Major and minor nonconformance's</t>
  </si>
  <si>
    <t>Opportunities for improvement</t>
  </si>
  <si>
    <t>Restrictions and Conclusions</t>
  </si>
  <si>
    <t>E. Use the Restrictions and Conclusions to indicate which products were specifically approved, rejected, or not covered during the Audit, and provide a brief summary supporting the supplier rating.</t>
  </si>
  <si>
    <t>Scope</t>
  </si>
  <si>
    <t>To be used for Suppliers who supply materials to PLZ all business units other than food manufacturing business units. Recommend the food manufacturing facilities to continue the use of existing audit forms.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</si>
</sst>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1" x14ac:knownFonts="1">
    <font>
      <sz val="11"/>
      <color theme="1"/>
      <name val="Calibri"/>
      <family val="2"/>
      <scheme val="minor"/>
    </font>
    <font>
      <b/>
      <sz val="18"/>
      <color theme="0"/>
      <name val="Calibri"/>
      <family val="2"/>
      <scheme val="minor"/>
    </font>
    <font>
      <b/>
      <sz val="11"/>
      <color theme="1"/>
      <name val="Calibri"/>
      <family val="2"/>
      <scheme val="minor"/>
    </font>
    <font>
      <i/>
      <sz val="9"/>
      <color theme="1"/>
      <name val="Calibri"/>
      <family val="2"/>
      <scheme val="minor"/>
    </font>
    <font>
      <b/>
      <i/>
      <sz val="9"/>
      <color theme="1"/>
      <name val="Calibri"/>
      <family val="2"/>
      <scheme val="minor"/>
    </font>
    <font>
      <i/>
      <sz val="10"/>
      <color theme="1"/>
      <name val="Calibri"/>
      <family val="2"/>
      <scheme val="minor"/>
    </font>
    <font>
      <b/>
      <sz val="14"/>
      <color theme="1"/>
      <name val="Calibri"/>
      <family val="2"/>
      <scheme val="minor"/>
    </font>
    <font>
      <b/>
      <i/>
      <sz val="11"/>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b/>
      <sz val="11"/>
      <color theme="0"/>
      <name val="Calibri"/>
      <family val="2"/>
      <scheme val="minor"/>
    </font>
    <font>
      <b/>
      <sz val="11"/>
      <color rgb="FF0000CC"/>
      <name val="Calibri"/>
      <family val="2"/>
      <scheme val="minor"/>
    </font>
    <font>
      <i/>
      <sz val="11"/>
      <color theme="1"/>
      <name val="Calibri"/>
      <family val="2"/>
      <scheme val="minor"/>
    </font>
    <font>
      <b/>
      <u/>
      <sz val="12"/>
      <color theme="1"/>
      <name val="Calibri"/>
      <family val="2"/>
      <scheme val="minor"/>
    </font>
    <font>
      <sz val="11"/>
      <color rgb="FF0000CC"/>
      <name val="Calibri"/>
      <family val="2"/>
      <scheme val="minor"/>
    </font>
    <font>
      <b/>
      <u/>
      <sz val="11"/>
      <color theme="1"/>
      <name val="Calibri"/>
      <family val="2"/>
      <scheme val="minor"/>
    </font>
    <font>
      <b/>
      <sz val="14"/>
      <color theme="0"/>
      <name val="Calibri"/>
      <family val="2"/>
      <scheme val="minor"/>
    </font>
    <font>
      <u/>
      <sz val="11"/>
      <color theme="1"/>
      <name val="Calibri"/>
      <family val="2"/>
      <scheme val="minor"/>
    </font>
    <font>
      <b/>
      <sz val="16"/>
      <color theme="0"/>
      <name val="Calibri"/>
      <family val="2"/>
      <scheme val="minor"/>
    </font>
  </fonts>
  <fills count="17">
    <fill>
      <patternFill patternType="none"/>
    </fill>
    <fill>
      <patternFill patternType="gray125"/>
    </fill>
    <fill>
      <patternFill patternType="solid">
        <fgColor rgb="FF0070C0"/>
        <bgColor indexed="64"/>
      </patternFill>
    </fill>
    <fill>
      <patternFill patternType="solid">
        <fgColor rgb="FF00B050"/>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7"/>
        <bgColor indexed="64"/>
      </patternFill>
    </fill>
    <fill>
      <patternFill patternType="solid">
        <fgColor theme="5"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auto="1"/>
      </bottom>
      <diagonal/>
    </border>
    <border>
      <left style="thin">
        <color indexed="64"/>
      </left>
      <right/>
      <top/>
      <bottom/>
      <diagonal/>
    </border>
    <border>
      <left/>
      <right style="thin">
        <color indexed="64"/>
      </right>
      <top/>
      <bottom/>
      <diagonal/>
    </border>
    <border>
      <left/>
      <right/>
      <top/>
      <bottom style="dashed">
        <color auto="1"/>
      </bottom>
      <diagonal/>
    </border>
    <border>
      <left/>
      <right/>
      <top/>
      <bottom style="thin">
        <color auto="1"/>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double">
        <color auto="1"/>
      </bottom>
      <diagonal/>
    </border>
  </borders>
  <cellStyleXfs count="2">
    <xf numFmtId="0" fontId="0" fillId="0" borderId="0"/>
    <xf numFmtId="9" fontId="11" fillId="0" borderId="0" applyFont="0" applyFill="0" applyBorder="0" applyAlignment="0" applyProtection="0"/>
  </cellStyleXfs>
  <cellXfs count="285">
    <xf numFmtId="0" fontId="0" fillId="0" borderId="0" xfId="0"/>
    <xf numFmtId="0" fontId="0" fillId="0" borderId="0" xfId="0" applyAlignment="1">
      <alignment vertical="center"/>
    </xf>
    <xf numFmtId="0" fontId="0" fillId="0" borderId="0" xfId="0" applyBorder="1" applyAlignment="1">
      <alignment vertical="center"/>
    </xf>
    <xf numFmtId="0" fontId="3" fillId="0" borderId="1" xfId="0" applyFont="1" applyBorder="1" applyAlignment="1">
      <alignment horizontal="left" vertical="top" wrapText="1"/>
    </xf>
    <xf numFmtId="0" fontId="0" fillId="3" borderId="0" xfId="0" applyFill="1" applyBorder="1" applyAlignment="1">
      <alignment vertical="center"/>
    </xf>
    <xf numFmtId="0" fontId="2" fillId="5" borderId="1" xfId="0" applyFont="1" applyFill="1" applyBorder="1" applyAlignment="1">
      <alignment horizontal="center" vertical="center"/>
    </xf>
    <xf numFmtId="0" fontId="2" fillId="5" borderId="1" xfId="0" applyFont="1" applyFill="1" applyBorder="1" applyAlignment="1">
      <alignment horizontal="center" vertical="center" wrapText="1"/>
    </xf>
    <xf numFmtId="2" fontId="0" fillId="0" borderId="1" xfId="0" applyNumberFormat="1" applyBorder="1" applyAlignment="1">
      <alignment horizontal="center" vertical="center"/>
    </xf>
    <xf numFmtId="0" fontId="8" fillId="3" borderId="14" xfId="0" applyFont="1" applyFill="1" applyBorder="1" applyAlignment="1">
      <alignment vertical="center"/>
    </xf>
    <xf numFmtId="0" fontId="8" fillId="0" borderId="0" xfId="0" applyFont="1" applyAlignment="1">
      <alignment vertical="center"/>
    </xf>
    <xf numFmtId="0" fontId="6" fillId="0" borderId="0" xfId="0" applyFont="1" applyAlignment="1">
      <alignment vertical="center"/>
    </xf>
    <xf numFmtId="0" fontId="0" fillId="0" borderId="0" xfId="0" applyFont="1" applyAlignment="1">
      <alignment vertical="center"/>
    </xf>
    <xf numFmtId="0" fontId="0" fillId="0" borderId="6" xfId="0" applyBorder="1" applyAlignment="1">
      <alignment vertical="center"/>
    </xf>
    <xf numFmtId="0" fontId="0" fillId="0" borderId="7" xfId="0" applyBorder="1" applyAlignment="1">
      <alignment vertical="center"/>
    </xf>
    <xf numFmtId="0" fontId="10" fillId="0" borderId="0" xfId="0" applyFont="1" applyAlignment="1">
      <alignment vertical="center"/>
    </xf>
    <xf numFmtId="0" fontId="2" fillId="0" borderId="0" xfId="0" applyFont="1" applyAlignment="1">
      <alignment horizontal="center" vertical="center" wrapText="1"/>
    </xf>
    <xf numFmtId="164" fontId="0" fillId="0" borderId="1" xfId="1" applyNumberFormat="1" applyFont="1" applyBorder="1" applyAlignment="1">
      <alignment horizontal="center" vertical="center"/>
    </xf>
    <xf numFmtId="0" fontId="0" fillId="0" borderId="2"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13"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13" fillId="0" borderId="4" xfId="0" applyFont="1" applyBorder="1" applyAlignment="1">
      <alignment vertical="center"/>
    </xf>
    <xf numFmtId="0" fontId="13" fillId="0" borderId="1" xfId="0" applyFont="1" applyBorder="1" applyAlignment="1">
      <alignment horizontal="center" vertical="center"/>
    </xf>
    <xf numFmtId="164" fontId="13" fillId="0" borderId="1" xfId="1" applyNumberFormat="1" applyFont="1" applyBorder="1" applyAlignment="1">
      <alignment horizontal="center" vertical="center"/>
    </xf>
    <xf numFmtId="0" fontId="2" fillId="3" borderId="2" xfId="0" applyFont="1" applyFill="1" applyBorder="1" applyAlignment="1">
      <alignment vertical="center"/>
    </xf>
    <xf numFmtId="0" fontId="2" fillId="3" borderId="3" xfId="0" applyFont="1" applyFill="1" applyBorder="1" applyAlignment="1">
      <alignment vertical="center"/>
    </xf>
    <xf numFmtId="0" fontId="2" fillId="3" borderId="4" xfId="0" applyFont="1" applyFill="1" applyBorder="1" applyAlignment="1">
      <alignment vertical="center"/>
    </xf>
    <xf numFmtId="0" fontId="2" fillId="3" borderId="1" xfId="0" applyFont="1" applyFill="1" applyBorder="1" applyAlignment="1">
      <alignment horizontal="center" vertical="center"/>
    </xf>
    <xf numFmtId="164" fontId="2" fillId="3" borderId="1" xfId="1" applyNumberFormat="1" applyFont="1" applyFill="1" applyBorder="1" applyAlignment="1">
      <alignment horizontal="center" vertical="center"/>
    </xf>
    <xf numFmtId="0" fontId="2" fillId="10" borderId="2" xfId="0" applyFont="1" applyFill="1" applyBorder="1" applyAlignment="1">
      <alignment vertical="center"/>
    </xf>
    <xf numFmtId="0" fontId="2" fillId="10" borderId="3" xfId="0" applyFont="1" applyFill="1" applyBorder="1" applyAlignment="1">
      <alignment vertical="center"/>
    </xf>
    <xf numFmtId="0" fontId="2" fillId="10" borderId="4" xfId="0" applyFont="1" applyFill="1" applyBorder="1" applyAlignment="1">
      <alignment vertical="center"/>
    </xf>
    <xf numFmtId="0" fontId="2" fillId="10" borderId="1" xfId="0" applyFont="1" applyFill="1" applyBorder="1" applyAlignment="1">
      <alignment horizontal="center" vertical="center"/>
    </xf>
    <xf numFmtId="164" fontId="2" fillId="10" borderId="1" xfId="1" applyNumberFormat="1" applyFont="1" applyFill="1" applyBorder="1" applyAlignment="1">
      <alignment horizontal="center" vertical="center"/>
    </xf>
    <xf numFmtId="0" fontId="2" fillId="6" borderId="2" xfId="0" applyFont="1" applyFill="1" applyBorder="1" applyAlignment="1">
      <alignment vertical="center"/>
    </xf>
    <xf numFmtId="0" fontId="2" fillId="6" borderId="3" xfId="0" applyFont="1" applyFill="1" applyBorder="1" applyAlignment="1">
      <alignment vertical="center"/>
    </xf>
    <xf numFmtId="0" fontId="2" fillId="6" borderId="4" xfId="0" applyFont="1" applyFill="1" applyBorder="1" applyAlignment="1">
      <alignment vertical="center"/>
    </xf>
    <xf numFmtId="0" fontId="2" fillId="6" borderId="1" xfId="0" applyFont="1" applyFill="1" applyBorder="1" applyAlignment="1">
      <alignment horizontal="center" vertical="center"/>
    </xf>
    <xf numFmtId="164" fontId="2" fillId="6" borderId="1" xfId="1" applyNumberFormat="1" applyFont="1" applyFill="1" applyBorder="1" applyAlignment="1">
      <alignment horizontal="center" vertical="center"/>
    </xf>
    <xf numFmtId="0" fontId="0" fillId="3" borderId="1" xfId="0" applyFill="1" applyBorder="1" applyAlignment="1">
      <alignment horizontal="center" vertical="center"/>
    </xf>
    <xf numFmtId="0" fontId="0" fillId="9" borderId="1" xfId="0" applyFill="1" applyBorder="1" applyAlignment="1">
      <alignment horizontal="center" vertical="center"/>
    </xf>
    <xf numFmtId="0" fontId="0" fillId="14" borderId="1" xfId="0" applyFill="1" applyBorder="1" applyAlignment="1">
      <alignment horizontal="center" vertical="center"/>
    </xf>
    <xf numFmtId="0" fontId="0" fillId="14" borderId="1" xfId="0" applyNumberFormat="1" applyFill="1" applyBorder="1" applyAlignment="1">
      <alignment horizontal="center" vertical="center"/>
    </xf>
    <xf numFmtId="0" fontId="10" fillId="0" borderId="0" xfId="0" applyFont="1" applyBorder="1" applyAlignment="1">
      <alignment vertical="center"/>
    </xf>
    <xf numFmtId="0" fontId="0" fillId="0" borderId="14" xfId="0" applyBorder="1" applyAlignment="1">
      <alignment vertical="center"/>
    </xf>
    <xf numFmtId="0" fontId="0" fillId="0" borderId="0" xfId="0" applyBorder="1" applyAlignment="1">
      <alignment horizontal="left" vertical="center"/>
    </xf>
    <xf numFmtId="0" fontId="2" fillId="0" borderId="9" xfId="0" applyFont="1" applyBorder="1" applyAlignment="1">
      <alignment horizontal="center" vertical="center"/>
    </xf>
    <xf numFmtId="165" fontId="0" fillId="0" borderId="1" xfId="0" applyNumberFormat="1" applyBorder="1" applyAlignment="1">
      <alignment horizontal="center" vertical="center"/>
    </xf>
    <xf numFmtId="165" fontId="13" fillId="0" borderId="1" xfId="0" applyNumberFormat="1" applyFont="1" applyBorder="1" applyAlignment="1">
      <alignment horizontal="center" vertical="center"/>
    </xf>
    <xf numFmtId="165" fontId="2" fillId="3" borderId="1" xfId="0" applyNumberFormat="1" applyFont="1" applyFill="1" applyBorder="1" applyAlignment="1">
      <alignment horizontal="center" vertical="center"/>
    </xf>
    <xf numFmtId="165" fontId="2" fillId="10" borderId="1" xfId="0" applyNumberFormat="1" applyFont="1" applyFill="1" applyBorder="1" applyAlignment="1">
      <alignment horizontal="center" vertical="center"/>
    </xf>
    <xf numFmtId="165" fontId="2" fillId="6" borderId="1" xfId="0" applyNumberFormat="1" applyFont="1" applyFill="1" applyBorder="1" applyAlignment="1">
      <alignment horizontal="center" vertical="center"/>
    </xf>
    <xf numFmtId="0" fontId="2" fillId="16" borderId="2" xfId="0" applyFont="1" applyFill="1" applyBorder="1" applyAlignment="1">
      <alignment horizontal="centerContinuous" vertical="center"/>
    </xf>
    <xf numFmtId="0" fontId="2" fillId="16" borderId="4" xfId="0" applyFont="1" applyFill="1" applyBorder="1" applyAlignment="1">
      <alignment horizontal="centerContinuous" vertical="center"/>
    </xf>
    <xf numFmtId="0" fontId="2" fillId="16" borderId="2" xfId="0" applyFont="1" applyFill="1" applyBorder="1" applyAlignment="1">
      <alignment vertical="center"/>
    </xf>
    <xf numFmtId="0" fontId="2" fillId="16" borderId="4" xfId="0" applyFont="1" applyFill="1" applyBorder="1" applyAlignment="1">
      <alignment vertical="center"/>
    </xf>
    <xf numFmtId="0" fontId="2" fillId="16" borderId="1" xfId="0" applyFont="1" applyFill="1" applyBorder="1" applyAlignment="1">
      <alignment vertical="center"/>
    </xf>
    <xf numFmtId="0" fontId="2" fillId="16" borderId="1" xfId="0" applyFont="1" applyFill="1" applyBorder="1" applyAlignment="1">
      <alignment horizontal="center" vertical="center"/>
    </xf>
    <xf numFmtId="0" fontId="0" fillId="0" borderId="2" xfId="0" applyFont="1" applyBorder="1" applyAlignment="1">
      <alignment vertical="center"/>
    </xf>
    <xf numFmtId="165" fontId="2" fillId="5" borderId="1" xfId="0" applyNumberFormat="1" applyFont="1" applyFill="1" applyBorder="1" applyAlignment="1">
      <alignment horizontal="center" vertical="center"/>
    </xf>
    <xf numFmtId="0" fontId="2" fillId="1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left" vertical="top"/>
    </xf>
    <xf numFmtId="0" fontId="2" fillId="0" borderId="1" xfId="0" applyFont="1" applyBorder="1" applyAlignment="1">
      <alignment horizontal="center" vertical="center"/>
    </xf>
    <xf numFmtId="0" fontId="0" fillId="0" borderId="3" xfId="0" applyBorder="1" applyAlignment="1">
      <alignment horizontal="left" vertical="top" wrapText="1"/>
    </xf>
    <xf numFmtId="0" fontId="2" fillId="13" borderId="1" xfId="0" applyFont="1" applyFill="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pplyProtection="1">
      <alignment horizontal="center" vertical="center"/>
      <protection locked="0"/>
    </xf>
    <xf numFmtId="0" fontId="0" fillId="0" borderId="35" xfId="0" applyBorder="1" applyAlignment="1">
      <alignment vertical="center"/>
    </xf>
    <xf numFmtId="0" fontId="0" fillId="0" borderId="36" xfId="0" applyBorder="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0" fontId="0" fillId="0" borderId="0" xfId="0" applyBorder="1" applyAlignment="1">
      <alignment horizontal="right" vertical="center"/>
    </xf>
    <xf numFmtId="0" fontId="15" fillId="0" borderId="0" xfId="0" applyFont="1" applyBorder="1" applyAlignment="1">
      <alignment vertical="center"/>
    </xf>
    <xf numFmtId="0" fontId="9" fillId="0" borderId="0" xfId="0" applyFont="1" applyBorder="1" applyAlignment="1">
      <alignment vertical="center"/>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6" fillId="3" borderId="37" xfId="0" applyFont="1" applyFill="1" applyBorder="1" applyAlignment="1">
      <alignment vertical="center"/>
    </xf>
    <xf numFmtId="0" fontId="8" fillId="3" borderId="38" xfId="0" applyFont="1" applyFill="1" applyBorder="1" applyAlignment="1">
      <alignment vertical="center"/>
    </xf>
    <xf numFmtId="0" fontId="0" fillId="3" borderId="35" xfId="0" applyFill="1" applyBorder="1" applyAlignment="1">
      <alignment vertical="center"/>
    </xf>
    <xf numFmtId="0" fontId="0" fillId="3" borderId="36"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6" fillId="7" borderId="35" xfId="0" applyFont="1" applyFill="1" applyBorder="1" applyAlignment="1">
      <alignment vertical="center"/>
    </xf>
    <xf numFmtId="0" fontId="8" fillId="7" borderId="0" xfId="0" applyFont="1" applyFill="1" applyBorder="1" applyAlignment="1">
      <alignment vertical="center"/>
    </xf>
    <xf numFmtId="0" fontId="8" fillId="7" borderId="36" xfId="0" applyFont="1" applyFill="1" applyBorder="1" applyAlignment="1">
      <alignment vertical="center"/>
    </xf>
    <xf numFmtId="0" fontId="0" fillId="7" borderId="35" xfId="0" applyFill="1" applyBorder="1" applyAlignment="1">
      <alignment vertical="center"/>
    </xf>
    <xf numFmtId="0" fontId="0" fillId="7" borderId="36" xfId="0" applyFill="1" applyBorder="1" applyAlignment="1">
      <alignment vertical="center"/>
    </xf>
    <xf numFmtId="0" fontId="0" fillId="10" borderId="35" xfId="0" applyFill="1" applyBorder="1" applyAlignment="1">
      <alignment vertical="center"/>
    </xf>
    <xf numFmtId="0" fontId="0" fillId="0" borderId="0" xfId="0" quotePrefix="1" applyBorder="1" applyAlignment="1">
      <alignment vertical="center"/>
    </xf>
    <xf numFmtId="0" fontId="0" fillId="10" borderId="36" xfId="0" applyFill="1" applyBorder="1" applyAlignment="1">
      <alignment vertical="center"/>
    </xf>
    <xf numFmtId="0" fontId="0" fillId="7" borderId="0" xfId="0" applyFill="1" applyBorder="1" applyAlignment="1">
      <alignment vertical="center"/>
    </xf>
    <xf numFmtId="0" fontId="6" fillId="6" borderId="35" xfId="0" applyFont="1" applyFill="1" applyBorder="1" applyAlignment="1">
      <alignment vertical="center"/>
    </xf>
    <xf numFmtId="0" fontId="6" fillId="6" borderId="0" xfId="0" applyFont="1" applyFill="1" applyBorder="1" applyAlignment="1">
      <alignment vertical="center"/>
    </xf>
    <xf numFmtId="0" fontId="6" fillId="6" borderId="36" xfId="0" applyFont="1" applyFill="1" applyBorder="1" applyAlignment="1">
      <alignment vertical="center"/>
    </xf>
    <xf numFmtId="0" fontId="0" fillId="6" borderId="35" xfId="0" applyFill="1" applyBorder="1" applyAlignment="1">
      <alignment vertical="center"/>
    </xf>
    <xf numFmtId="0" fontId="0" fillId="6" borderId="36" xfId="0" applyFill="1" applyBorder="1" applyAlignment="1">
      <alignment vertical="center"/>
    </xf>
    <xf numFmtId="0" fontId="0" fillId="6" borderId="0" xfId="0" applyFill="1" applyBorder="1" applyAlignment="1">
      <alignment vertical="center"/>
    </xf>
    <xf numFmtId="0" fontId="0" fillId="0" borderId="35" xfId="0" applyFont="1" applyBorder="1" applyAlignment="1">
      <alignment vertical="center"/>
    </xf>
    <xf numFmtId="0" fontId="0" fillId="0" borderId="0" xfId="0" applyFont="1" applyBorder="1" applyAlignment="1">
      <alignment horizontal="left" vertical="center"/>
    </xf>
    <xf numFmtId="0" fontId="0" fillId="0" borderId="36" xfId="0" applyFont="1" applyBorder="1" applyAlignment="1">
      <alignment vertical="center"/>
    </xf>
    <xf numFmtId="0" fontId="0" fillId="0" borderId="39" xfId="0" applyBorder="1" applyAlignment="1">
      <alignment vertical="center"/>
    </xf>
    <xf numFmtId="0" fontId="0" fillId="0" borderId="40" xfId="0" applyBorder="1" applyAlignment="1">
      <alignment horizontal="left" vertical="top"/>
    </xf>
    <xf numFmtId="0" fontId="0" fillId="0" borderId="41" xfId="0" applyBorder="1" applyAlignment="1">
      <alignment vertical="center"/>
    </xf>
    <xf numFmtId="0" fontId="0" fillId="0" borderId="40" xfId="0" applyBorder="1" applyAlignment="1">
      <alignment vertical="center"/>
    </xf>
    <xf numFmtId="0" fontId="0" fillId="0" borderId="32" xfId="0" applyBorder="1" applyAlignment="1">
      <alignment vertical="center"/>
    </xf>
    <xf numFmtId="0" fontId="2" fillId="0" borderId="33" xfId="0" applyFont="1"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7" borderId="39" xfId="0" applyFill="1" applyBorder="1" applyAlignment="1">
      <alignment vertical="center"/>
    </xf>
    <xf numFmtId="0" fontId="0" fillId="7" borderId="40" xfId="0" applyFill="1" applyBorder="1" applyAlignment="1">
      <alignment vertical="center"/>
    </xf>
    <xf numFmtId="0" fontId="0" fillId="7" borderId="41" xfId="0" applyFill="1" applyBorder="1" applyAlignment="1">
      <alignment vertical="center"/>
    </xf>
    <xf numFmtId="0" fontId="0" fillId="6" borderId="39" xfId="0" applyFill="1" applyBorder="1" applyAlignment="1">
      <alignment vertical="center"/>
    </xf>
    <xf numFmtId="0" fontId="0" fillId="6" borderId="40" xfId="0" applyFill="1" applyBorder="1" applyAlignment="1">
      <alignment vertical="center"/>
    </xf>
    <xf numFmtId="0" fontId="0" fillId="6" borderId="41" xfId="0" applyFill="1" applyBorder="1" applyAlignment="1">
      <alignment vertical="center"/>
    </xf>
    <xf numFmtId="0" fontId="0" fillId="3" borderId="39" xfId="0" applyFill="1" applyBorder="1" applyAlignment="1">
      <alignment vertical="center"/>
    </xf>
    <xf numFmtId="0" fontId="0" fillId="3" borderId="40" xfId="0" applyFill="1" applyBorder="1" applyAlignment="1">
      <alignment vertical="center"/>
    </xf>
    <xf numFmtId="0" fontId="0" fillId="3" borderId="41" xfId="0" applyFill="1" applyBorder="1" applyAlignment="1">
      <alignment vertical="center"/>
    </xf>
    <xf numFmtId="0" fontId="7" fillId="0" borderId="0" xfId="0" applyFont="1" applyBorder="1" applyAlignment="1">
      <alignment vertical="center"/>
    </xf>
    <xf numFmtId="0" fontId="0" fillId="0" borderId="6" xfId="0" applyFont="1" applyBorder="1" applyAlignment="1">
      <alignment vertical="center"/>
    </xf>
    <xf numFmtId="0" fontId="0" fillId="0" borderId="14" xfId="0" applyFont="1" applyFill="1" applyBorder="1" applyAlignment="1">
      <alignment vertical="center"/>
    </xf>
    <xf numFmtId="164" fontId="16" fillId="0" borderId="14" xfId="1"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Border="1" applyAlignment="1">
      <alignment vertical="center"/>
    </xf>
    <xf numFmtId="0" fontId="0" fillId="0" borderId="7" xfId="0" applyFont="1" applyBorder="1" applyAlignment="1">
      <alignment vertical="center"/>
    </xf>
    <xf numFmtId="0" fontId="0" fillId="0" borderId="0" xfId="0" applyFont="1" applyFill="1" applyBorder="1" applyAlignment="1">
      <alignment vertical="center"/>
    </xf>
    <xf numFmtId="164" fontId="16" fillId="0" borderId="0" xfId="1"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Border="1" applyAlignment="1">
      <alignment vertical="center"/>
    </xf>
    <xf numFmtId="0" fontId="0" fillId="0" borderId="9" xfId="0" applyFont="1" applyBorder="1" applyAlignment="1">
      <alignment vertical="center"/>
    </xf>
    <xf numFmtId="0" fontId="0" fillId="0" borderId="16" xfId="0" applyFont="1" applyBorder="1" applyAlignment="1">
      <alignment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0" fillId="0" borderId="22" xfId="0" quotePrefix="1" applyBorder="1" applyAlignment="1">
      <alignment horizontal="left" vertical="top" wrapText="1" indent="1"/>
    </xf>
    <xf numFmtId="0" fontId="0" fillId="0" borderId="23" xfId="0" quotePrefix="1" applyBorder="1" applyAlignment="1">
      <alignment horizontal="left" vertical="top" wrapText="1" indent="1"/>
    </xf>
    <xf numFmtId="0" fontId="0" fillId="0" borderId="24" xfId="0" quotePrefix="1" applyBorder="1" applyAlignment="1">
      <alignment horizontal="left" vertical="top" wrapText="1" indent="1"/>
    </xf>
    <xf numFmtId="0" fontId="0" fillId="0" borderId="22"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24" xfId="0" applyBorder="1" applyAlignment="1" applyProtection="1">
      <alignment horizontal="left" vertical="top"/>
      <protection locked="0"/>
    </xf>
    <xf numFmtId="2" fontId="0" fillId="0" borderId="11" xfId="0" applyNumberFormat="1" applyBorder="1" applyAlignment="1">
      <alignment horizontal="center" vertical="center"/>
    </xf>
    <xf numFmtId="2" fontId="0" fillId="0" borderId="29" xfId="0" applyNumberFormat="1" applyBorder="1" applyAlignment="1">
      <alignment horizontal="center" vertical="center"/>
    </xf>
    <xf numFmtId="2" fontId="0" fillId="0" borderId="12" xfId="0" applyNumberFormat="1" applyBorder="1" applyAlignment="1">
      <alignment horizontal="center" vertical="center"/>
    </xf>
    <xf numFmtId="0" fontId="2" fillId="0" borderId="11"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0" fillId="0" borderId="26" xfId="0" quotePrefix="1" applyBorder="1" applyAlignment="1">
      <alignment horizontal="left" vertical="top" wrapText="1" indent="1"/>
    </xf>
    <xf numFmtId="0" fontId="0" fillId="0" borderId="27" xfId="0" quotePrefix="1" applyBorder="1" applyAlignment="1">
      <alignment horizontal="left" vertical="top" wrapText="1" indent="1"/>
    </xf>
    <xf numFmtId="0" fontId="0" fillId="0" borderId="28" xfId="0" quotePrefix="1" applyBorder="1" applyAlignment="1">
      <alignment horizontal="left" vertical="top" wrapText="1" indent="1"/>
    </xf>
    <xf numFmtId="0" fontId="0" fillId="0" borderId="26" xfId="0" applyBorder="1" applyAlignment="1" applyProtection="1">
      <alignment horizontal="left" vertical="top"/>
      <protection locked="0"/>
    </xf>
    <xf numFmtId="0" fontId="0" fillId="0" borderId="27" xfId="0" applyBorder="1" applyAlignment="1" applyProtection="1">
      <alignment horizontal="left" vertical="top"/>
      <protection locked="0"/>
    </xf>
    <xf numFmtId="0" fontId="0" fillId="0" borderId="28" xfId="0" applyBorder="1" applyAlignment="1" applyProtection="1">
      <alignment horizontal="left" vertical="top"/>
      <protection locked="0"/>
    </xf>
    <xf numFmtId="0" fontId="2" fillId="12" borderId="1" xfId="0" applyFont="1" applyFill="1" applyBorder="1" applyAlignment="1">
      <alignment horizontal="center" vertical="center" wrapText="1"/>
    </xf>
    <xf numFmtId="0" fontId="0" fillId="0" borderId="1" xfId="0" applyBorder="1" applyAlignment="1" applyProtection="1">
      <alignment horizontal="center" vertical="center"/>
      <protection locked="0"/>
    </xf>
    <xf numFmtId="0" fontId="2" fillId="15" borderId="1" xfId="0" applyFont="1" applyFill="1" applyBorder="1" applyAlignment="1">
      <alignment horizontal="center" vertical="center"/>
    </xf>
    <xf numFmtId="0" fontId="2" fillId="0" borderId="1" xfId="0" applyFont="1" applyBorder="1" applyAlignment="1" applyProtection="1">
      <alignment horizontal="center" vertical="center"/>
      <protection locked="0"/>
    </xf>
    <xf numFmtId="0" fontId="2" fillId="9" borderId="1" xfId="0" applyFont="1" applyFill="1" applyBorder="1" applyAlignment="1">
      <alignment horizontal="center" vertical="center"/>
    </xf>
    <xf numFmtId="0" fontId="0" fillId="0" borderId="25" xfId="0" quotePrefix="1" applyBorder="1" applyAlignment="1">
      <alignment horizontal="left" vertical="top" wrapText="1" indent="1"/>
    </xf>
    <xf numFmtId="0" fontId="0" fillId="0" borderId="25" xfId="0" applyBorder="1" applyAlignment="1">
      <alignment horizontal="left" vertical="top" wrapText="1" indent="1"/>
    </xf>
    <xf numFmtId="2" fontId="0" fillId="0" borderId="17" xfId="0" applyNumberFormat="1" applyBorder="1" applyAlignment="1">
      <alignment horizontal="center" vertical="center"/>
    </xf>
    <xf numFmtId="2" fontId="0" fillId="0" borderId="25" xfId="0" applyNumberFormat="1" applyBorder="1" applyAlignment="1">
      <alignment horizontal="center" vertical="center"/>
    </xf>
    <xf numFmtId="0" fontId="2" fillId="0" borderId="17" xfId="0" applyFont="1" applyBorder="1" applyAlignment="1" applyProtection="1">
      <alignment horizontal="center" vertical="center"/>
      <protection locked="0"/>
    </xf>
    <xf numFmtId="0" fontId="2" fillId="0" borderId="25" xfId="0" applyFont="1" applyBorder="1" applyAlignment="1" applyProtection="1">
      <alignment horizontal="center" vertical="center"/>
      <protection locked="0"/>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5" xfId="0" applyBorder="1" applyAlignment="1">
      <alignment horizontal="center" vertical="center"/>
    </xf>
    <xf numFmtId="0" fontId="2" fillId="0" borderId="21" xfId="0" applyFont="1" applyBorder="1" applyAlignment="1" applyProtection="1">
      <alignment horizontal="center" vertical="center"/>
      <protection locked="0"/>
    </xf>
    <xf numFmtId="0" fontId="0" fillId="0" borderId="27" xfId="0" applyBorder="1" applyAlignment="1">
      <alignment horizontal="left" vertical="top" wrapText="1" indent="1"/>
    </xf>
    <xf numFmtId="0" fontId="0" fillId="0" borderId="28" xfId="0" applyBorder="1" applyAlignment="1">
      <alignment horizontal="left" vertical="top" wrapText="1" indent="1"/>
    </xf>
    <xf numFmtId="0" fontId="0" fillId="0" borderId="23" xfId="0" applyBorder="1" applyAlignment="1">
      <alignment horizontal="left" vertical="top" wrapText="1" indent="1"/>
    </xf>
    <xf numFmtId="0" fontId="0" fillId="0" borderId="24" xfId="0" applyBorder="1" applyAlignment="1">
      <alignment horizontal="left" vertical="top" wrapText="1" indent="1"/>
    </xf>
    <xf numFmtId="0" fontId="0" fillId="0" borderId="22" xfId="0" applyBorder="1" applyAlignment="1">
      <alignment horizontal="left" vertical="top" wrapText="1" indent="1"/>
    </xf>
    <xf numFmtId="0" fontId="0" fillId="0" borderId="1" xfId="0" applyBorder="1" applyAlignment="1" applyProtection="1">
      <alignment horizontal="left" vertical="top"/>
      <protection locked="0"/>
    </xf>
    <xf numFmtId="0" fontId="0" fillId="0" borderId="26" xfId="0" applyBorder="1" applyAlignment="1">
      <alignment horizontal="left" vertical="top" wrapText="1" indent="1"/>
    </xf>
    <xf numFmtId="2" fontId="0" fillId="0" borderId="21" xfId="0" applyNumberFormat="1" applyBorder="1" applyAlignment="1">
      <alignment horizontal="center" vertical="center"/>
    </xf>
    <xf numFmtId="0" fontId="9" fillId="8" borderId="1" xfId="0" applyFont="1" applyFill="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0" fillId="0" borderId="1" xfId="0" applyBorder="1" applyAlignment="1">
      <alignment horizontal="left" vertical="top" wrapText="1"/>
    </xf>
    <xf numFmtId="0" fontId="0" fillId="0" borderId="2" xfId="0"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4" xfId="0" applyBorder="1" applyAlignment="1" applyProtection="1">
      <alignment horizontal="left" vertical="top"/>
      <protection locked="0"/>
    </xf>
    <xf numFmtId="0" fontId="2" fillId="12" borderId="2" xfId="0" applyFont="1" applyFill="1" applyBorder="1" applyAlignment="1">
      <alignment horizontal="left" vertical="center"/>
    </xf>
    <xf numFmtId="0" fontId="2" fillId="12" borderId="3" xfId="0" applyFont="1" applyFill="1" applyBorder="1" applyAlignment="1">
      <alignment horizontal="left" vertical="center"/>
    </xf>
    <xf numFmtId="0" fontId="2" fillId="12" borderId="4" xfId="0" applyFont="1" applyFill="1" applyBorder="1" applyAlignment="1">
      <alignment horizontal="left" vertical="center"/>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2" fillId="5" borderId="4" xfId="0" applyFont="1" applyFill="1" applyBorder="1" applyAlignment="1">
      <alignment horizontal="left" vertical="center"/>
    </xf>
    <xf numFmtId="0" fontId="2" fillId="0" borderId="6" xfId="0"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0" fillId="0" borderId="30"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0" fillId="0" borderId="31" xfId="0" applyBorder="1" applyAlignment="1" applyProtection="1">
      <alignment horizontal="left" vertical="top"/>
      <protection locked="0"/>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2" fillId="11" borderId="2" xfId="0" applyFont="1" applyFill="1" applyBorder="1" applyAlignment="1">
      <alignment horizontal="left" vertical="center"/>
    </xf>
    <xf numFmtId="0" fontId="2" fillId="11" borderId="3" xfId="0" applyFont="1" applyFill="1" applyBorder="1" applyAlignment="1">
      <alignment horizontal="left" vertical="center"/>
    </xf>
    <xf numFmtId="0" fontId="2" fillId="11" borderId="4" xfId="0" applyFont="1" applyFill="1" applyBorder="1" applyAlignment="1">
      <alignment horizontal="left" vertical="center"/>
    </xf>
    <xf numFmtId="0" fontId="0" fillId="0" borderId="17" xfId="0" applyBorder="1" applyAlignment="1">
      <alignment horizontal="left" vertical="top" wrapText="1"/>
    </xf>
    <xf numFmtId="0" fontId="12" fillId="14" borderId="1" xfId="0" applyFont="1" applyFill="1" applyBorder="1" applyAlignment="1">
      <alignment horizontal="center" vertical="center"/>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8"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21" xfId="0" quotePrefix="1" applyBorder="1" applyAlignment="1">
      <alignment horizontal="left" vertical="top" wrapText="1" indent="1"/>
    </xf>
    <xf numFmtId="0" fontId="0" fillId="0" borderId="21" xfId="0" applyBorder="1" applyAlignment="1">
      <alignment horizontal="left" vertical="top" wrapText="1" indent="1"/>
    </xf>
    <xf numFmtId="0" fontId="0" fillId="0" borderId="11" xfId="0" applyBorder="1" applyAlignment="1">
      <alignment horizontal="center" vertical="center"/>
    </xf>
    <xf numFmtId="0" fontId="0" fillId="0" borderId="29"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pplyProtection="1">
      <alignment horizontal="left" vertical="center"/>
      <protection locked="0"/>
    </xf>
    <xf numFmtId="0" fontId="9" fillId="0" borderId="42" xfId="0" applyFont="1" applyBorder="1" applyAlignment="1">
      <alignment horizontal="center" vertical="center"/>
    </xf>
    <xf numFmtId="0" fontId="2" fillId="0" borderId="1" xfId="0" applyFont="1" applyBorder="1" applyAlignment="1">
      <alignment horizontal="center" vertical="center"/>
    </xf>
    <xf numFmtId="0" fontId="14" fillId="0" borderId="0" xfId="0" applyFont="1" applyBorder="1" applyAlignment="1">
      <alignment horizontal="left" vertical="center" wrapText="1"/>
    </xf>
    <xf numFmtId="0" fontId="2" fillId="0" borderId="5" xfId="0" applyFont="1" applyBorder="1" applyAlignment="1" applyProtection="1">
      <alignment horizontal="left" vertical="center"/>
      <protection locked="0"/>
    </xf>
    <xf numFmtId="0" fontId="0" fillId="0" borderId="8" xfId="0" applyBorder="1" applyAlignment="1" applyProtection="1">
      <alignment horizontal="left" vertical="top"/>
      <protection locked="0"/>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2"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12" borderId="4" xfId="0" applyFont="1" applyFill="1" applyBorder="1" applyAlignment="1">
      <alignment horizontal="center" vertical="center" wrapText="1"/>
    </xf>
    <xf numFmtId="0" fontId="2" fillId="15" borderId="2" xfId="0" applyFont="1" applyFill="1" applyBorder="1" applyAlignment="1">
      <alignment horizontal="center" vertical="center"/>
    </xf>
    <xf numFmtId="0" fontId="2" fillId="15" borderId="3" xfId="0" applyFont="1" applyFill="1" applyBorder="1" applyAlignment="1">
      <alignment horizontal="center" vertical="center"/>
    </xf>
    <xf numFmtId="0" fontId="2" fillId="15" borderId="4" xfId="0" applyFont="1" applyFill="1" applyBorder="1" applyAlignment="1">
      <alignment horizontal="center" vertical="center"/>
    </xf>
    <xf numFmtId="0" fontId="2" fillId="0" borderId="8" xfId="0" applyFont="1" applyBorder="1" applyAlignment="1" applyProtection="1">
      <alignment horizontal="center" vertical="center"/>
      <protection locked="0"/>
    </xf>
    <xf numFmtId="0" fontId="7" fillId="0" borderId="0" xfId="0" applyFont="1" applyBorder="1" applyAlignment="1">
      <alignment horizontal="center" vertical="center"/>
    </xf>
    <xf numFmtId="0" fontId="2" fillId="13" borderId="1" xfId="0" applyFont="1" applyFill="1" applyBorder="1" applyAlignment="1">
      <alignment horizontal="center" vertical="center"/>
    </xf>
    <xf numFmtId="0" fontId="0" fillId="14" borderId="1" xfId="0" applyFill="1" applyBorder="1" applyAlignment="1">
      <alignment horizontal="left" vertical="top" wrapText="1"/>
    </xf>
    <xf numFmtId="0" fontId="0" fillId="9" borderId="1" xfId="0" applyFill="1" applyBorder="1" applyAlignment="1">
      <alignment horizontal="left" vertical="top" wrapText="1"/>
    </xf>
    <xf numFmtId="0" fontId="0" fillId="3" borderId="1" xfId="0" applyFill="1" applyBorder="1" applyAlignment="1">
      <alignment horizontal="left" vertical="top" wrapText="1"/>
    </xf>
    <xf numFmtId="0" fontId="0" fillId="14" borderId="1" xfId="0" applyFill="1" applyBorder="1" applyAlignment="1">
      <alignment horizontal="center" vertical="center" wrapText="1"/>
    </xf>
    <xf numFmtId="0" fontId="0" fillId="9" borderId="1" xfId="0" applyFill="1" applyBorder="1" applyAlignment="1">
      <alignment horizontal="center" vertical="center" wrapText="1"/>
    </xf>
    <xf numFmtId="0" fontId="0" fillId="3" borderId="1" xfId="0" applyFill="1" applyBorder="1" applyAlignment="1">
      <alignment horizontal="center" vertical="center" wrapText="1"/>
    </xf>
    <xf numFmtId="0" fontId="0" fillId="0" borderId="10" xfId="0" quotePrefix="1" applyBorder="1" applyAlignment="1">
      <alignment horizontal="left" vertical="top" wrapText="1" indent="1"/>
    </xf>
    <xf numFmtId="0" fontId="0" fillId="0" borderId="9" xfId="0" applyBorder="1" applyAlignment="1">
      <alignment horizontal="left" vertical="top" wrapText="1" indent="1"/>
    </xf>
    <xf numFmtId="0" fontId="0" fillId="0" borderId="16" xfId="0" applyBorder="1" applyAlignment="1">
      <alignment horizontal="left" vertical="top" wrapText="1" indent="1"/>
    </xf>
    <xf numFmtId="0" fontId="0" fillId="0" borderId="10" xfId="0" applyBorder="1" applyAlignment="1" applyProtection="1">
      <alignment horizontal="left" vertical="top"/>
      <protection locked="0"/>
    </xf>
    <xf numFmtId="0" fontId="0" fillId="0" borderId="9" xfId="0" applyBorder="1" applyAlignment="1" applyProtection="1">
      <alignment horizontal="left" vertical="top"/>
      <protection locked="0"/>
    </xf>
    <xf numFmtId="0" fontId="0" fillId="0" borderId="16" xfId="0" applyBorder="1" applyAlignment="1" applyProtection="1">
      <alignment horizontal="left" vertical="top"/>
      <protection locked="0"/>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8" fillId="2" borderId="33" xfId="0" applyFont="1" applyFill="1" applyBorder="1" applyAlignment="1">
      <alignment horizontal="centerContinuous" vertical="center"/>
    </xf>
    <xf numFmtId="0" fontId="18" fillId="2" borderId="34" xfId="0" applyFont="1" applyFill="1" applyBorder="1" applyAlignment="1">
      <alignment horizontal="centerContinuous" vertical="center"/>
    </xf>
    <xf numFmtId="0" fontId="0" fillId="0" borderId="35" xfId="0" applyBorder="1" applyAlignment="1">
      <alignment vertical="top" wrapText="1"/>
    </xf>
    <xf numFmtId="0" fontId="0" fillId="0" borderId="0" xfId="0" applyBorder="1" applyAlignment="1">
      <alignment vertical="top" wrapText="1"/>
    </xf>
    <xf numFmtId="0" fontId="0" fillId="0" borderId="36" xfId="0" applyBorder="1" applyAlignment="1">
      <alignment vertical="top" wrapText="1"/>
    </xf>
    <xf numFmtId="0" fontId="0" fillId="0" borderId="0" xfId="0" applyAlignment="1">
      <alignment vertical="top" wrapText="1"/>
    </xf>
    <xf numFmtId="0" fontId="2" fillId="0" borderId="0" xfId="0" applyFont="1" applyBorder="1" applyAlignment="1">
      <alignment vertical="top" wrapText="1"/>
    </xf>
    <xf numFmtId="0" fontId="0" fillId="0" borderId="0" xfId="0" applyBorder="1" applyAlignment="1">
      <alignment horizontal="left" vertical="top" wrapText="1"/>
    </xf>
    <xf numFmtId="0" fontId="2" fillId="0" borderId="0" xfId="0" quotePrefix="1" applyFont="1" applyBorder="1" applyAlignment="1">
      <alignment vertical="top" wrapText="1"/>
    </xf>
    <xf numFmtId="0" fontId="19" fillId="0" borderId="0" xfId="0" applyFont="1"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0" fillId="0" borderId="41" xfId="0" applyBorder="1" applyAlignment="1">
      <alignment vertical="top" wrapText="1"/>
    </xf>
    <xf numFmtId="0" fontId="20" fillId="2" borderId="32" xfId="0" applyFont="1" applyFill="1" applyBorder="1" applyAlignment="1">
      <alignment horizontal="centerContinuous" vertical="center"/>
    </xf>
    <xf numFmtId="0" fontId="2" fillId="0" borderId="0" xfId="0" applyFont="1" applyBorder="1" applyAlignment="1">
      <alignment vertical="top"/>
    </xf>
  </cellXfs>
  <cellStyles count="2">
    <cellStyle name="Normal" xfId="0" builtinId="0"/>
    <cellStyle name="Percent" xfId="1" builtinId="5"/>
  </cellStyles>
  <dxfs count="4">
    <dxf>
      <font>
        <color theme="1"/>
      </font>
      <fill>
        <patternFill>
          <bgColor rgb="FFFFFF00"/>
        </patternFill>
      </fill>
    </dxf>
    <dxf>
      <font>
        <color auto="1"/>
      </font>
      <fill>
        <patternFill>
          <bgColor rgb="FF00B050"/>
        </patternFill>
      </fill>
    </dxf>
    <dxf>
      <font>
        <color theme="1"/>
      </font>
      <fill>
        <patternFill>
          <bgColor rgb="FFFFFF00"/>
        </patternFill>
      </fill>
    </dxf>
    <dxf>
      <font>
        <color theme="0"/>
      </font>
      <fill>
        <patternFill>
          <bgColor rgb="FFFF0000"/>
        </patternFill>
      </fill>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Pt>
            <c:idx val="0"/>
            <c:invertIfNegative val="0"/>
            <c:bubble3D val="0"/>
            <c:spPr>
              <a:solidFill>
                <a:srgbClr val="FF000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0-E5ED-4083-A289-4E0C089E3194}"/>
              </c:ext>
            </c:extLst>
          </c:dPt>
          <c:dPt>
            <c:idx val="1"/>
            <c:invertIfNegative val="0"/>
            <c:bubble3D val="0"/>
            <c:spPr>
              <a:solidFill>
                <a:srgbClr val="FFFF0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1-E5ED-4083-A289-4E0C089E3194}"/>
              </c:ext>
            </c:extLst>
          </c:dPt>
          <c:dPt>
            <c:idx val="2"/>
            <c:invertIfNegative val="0"/>
            <c:bubble3D val="0"/>
            <c:spPr>
              <a:solidFill>
                <a:srgbClr val="92D050"/>
              </a:solidFill>
              <a:ln>
                <a:noFill/>
              </a:ln>
              <a:effectLst>
                <a:outerShdw blurRad="76200" dir="18900000" sy="23000" kx="-1200000" algn="bl" rotWithShape="0">
                  <a:prstClr val="black">
                    <a:alpha val="20000"/>
                  </a:prstClr>
                </a:outerShdw>
              </a:effectLst>
            </c:spPr>
            <c:extLst>
              <c:ext xmlns:c16="http://schemas.microsoft.com/office/drawing/2014/chart" uri="{C3380CC4-5D6E-409C-BE32-E72D297353CC}">
                <c16:uniqueId val="{00000002-E5ED-4083-A289-4E0C089E3194}"/>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Questionnaire!$M$29:$M$31</c:f>
              <c:strCache>
                <c:ptCount val="3"/>
                <c:pt idx="0">
                  <c:v>Major</c:v>
                </c:pt>
                <c:pt idx="1">
                  <c:v>Minor</c:v>
                </c:pt>
                <c:pt idx="2">
                  <c:v>Observation(s)</c:v>
                </c:pt>
              </c:strCache>
            </c:strRef>
          </c:cat>
          <c:val>
            <c:numRef>
              <c:f>Questionnaire!$N$29:$N$31</c:f>
              <c:numCache>
                <c:formatCode>General</c:formatCode>
                <c:ptCount val="3"/>
                <c:pt idx="0">
                  <c:v>0</c:v>
                </c:pt>
                <c:pt idx="1">
                  <c:v>0</c:v>
                </c:pt>
                <c:pt idx="2">
                  <c:v>0</c:v>
                </c:pt>
              </c:numCache>
            </c:numRef>
          </c:val>
          <c:extLst>
            <c:ext xmlns:c16="http://schemas.microsoft.com/office/drawing/2014/chart" uri="{C3380CC4-5D6E-409C-BE32-E72D297353CC}">
              <c16:uniqueId val="{00000000-5D79-4478-BEBE-B00F6FC79404}"/>
            </c:ext>
          </c:extLst>
        </c:ser>
        <c:dLbls>
          <c:dLblPos val="inEnd"/>
          <c:showLegendKey val="0"/>
          <c:showVal val="1"/>
          <c:showCatName val="0"/>
          <c:showSerName val="0"/>
          <c:showPercent val="0"/>
          <c:showBubbleSize val="0"/>
        </c:dLbls>
        <c:gapWidth val="41"/>
        <c:axId val="476563248"/>
        <c:axId val="476557008"/>
      </c:barChart>
      <c:catAx>
        <c:axId val="47656324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dk1">
                    <a:lumMod val="65000"/>
                    <a:lumOff val="35000"/>
                  </a:schemeClr>
                </a:solidFill>
                <a:effectLst/>
                <a:latin typeface="+mn-lt"/>
                <a:ea typeface="+mn-ea"/>
                <a:cs typeface="+mn-cs"/>
              </a:defRPr>
            </a:pPr>
            <a:endParaRPr lang="en-US"/>
          </a:p>
        </c:txPr>
        <c:crossAx val="476557008"/>
        <c:crosses val="autoZero"/>
        <c:auto val="1"/>
        <c:lblAlgn val="ctr"/>
        <c:lblOffset val="100"/>
        <c:noMultiLvlLbl val="0"/>
      </c:catAx>
      <c:valAx>
        <c:axId val="476557008"/>
        <c:scaling>
          <c:orientation val="minMax"/>
        </c:scaling>
        <c:delete val="1"/>
        <c:axPos val="l"/>
        <c:numFmt formatCode="General" sourceLinked="1"/>
        <c:majorTickMark val="none"/>
        <c:minorTickMark val="none"/>
        <c:tickLblPos val="nextTo"/>
        <c:crossAx val="47656324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228600</xdr:colOff>
      <xdr:row>27</xdr:row>
      <xdr:rowOff>47982</xdr:rowOff>
    </xdr:from>
    <xdr:to>
      <xdr:col>13</xdr:col>
      <xdr:colOff>590550</xdr:colOff>
      <xdr:row>36</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9"/>
  <sheetViews>
    <sheetView showGridLines="0" view="pageBreakPreview" zoomScale="115" zoomScaleNormal="100" zoomScaleSheetLayoutView="115" workbookViewId="0">
      <selection activeCell="C4" sqref="C4"/>
    </sheetView>
  </sheetViews>
  <sheetFormatPr defaultRowHeight="15" x14ac:dyDescent="0.25"/>
  <cols>
    <col min="1" max="1" width="1.5703125" style="275" customWidth="1"/>
    <col min="2" max="2" width="2.85546875" style="275" bestFit="1" customWidth="1"/>
    <col min="3" max="3" width="81.140625" style="275" customWidth="1"/>
    <col min="4" max="4" width="2" style="275" customWidth="1"/>
    <col min="5" max="16384" width="9.140625" style="275"/>
  </cols>
  <sheetData>
    <row r="1" spans="1:4" s="1" customFormat="1" ht="31.5" customHeight="1" x14ac:dyDescent="0.25">
      <c r="A1" s="283" t="s">
        <v>231</v>
      </c>
      <c r="B1" s="270"/>
      <c r="C1" s="270"/>
      <c r="D1" s="271"/>
    </row>
    <row r="2" spans="1:4" x14ac:dyDescent="0.25">
      <c r="A2" s="272"/>
      <c r="B2" s="273"/>
      <c r="C2" s="273"/>
      <c r="D2" s="274"/>
    </row>
    <row r="3" spans="1:4" x14ac:dyDescent="0.25">
      <c r="A3" s="272"/>
      <c r="B3" s="284" t="s">
        <v>293</v>
      </c>
      <c r="C3" s="276"/>
      <c r="D3" s="274"/>
    </row>
    <row r="4" spans="1:4" ht="45" x14ac:dyDescent="0.25">
      <c r="A4" s="272"/>
      <c r="B4" s="273"/>
      <c r="C4" s="273" t="s">
        <v>294</v>
      </c>
      <c r="D4" s="274"/>
    </row>
    <row r="5" spans="1:4" x14ac:dyDescent="0.25">
      <c r="A5" s="272"/>
      <c r="B5" s="273"/>
      <c r="C5" s="273"/>
      <c r="D5" s="274"/>
    </row>
    <row r="6" spans="1:4" x14ac:dyDescent="0.25">
      <c r="A6" s="272"/>
      <c r="B6" s="276" t="s">
        <v>232</v>
      </c>
      <c r="C6" s="276" t="s">
        <v>233</v>
      </c>
      <c r="D6" s="274"/>
    </row>
    <row r="7" spans="1:4" ht="75" x14ac:dyDescent="0.25">
      <c r="A7" s="272"/>
      <c r="B7" s="273"/>
      <c r="C7" s="273" t="s">
        <v>271</v>
      </c>
      <c r="D7" s="274"/>
    </row>
    <row r="8" spans="1:4" x14ac:dyDescent="0.25">
      <c r="A8" s="272"/>
      <c r="B8" s="273"/>
      <c r="C8" s="273" t="s">
        <v>269</v>
      </c>
      <c r="D8" s="274"/>
    </row>
    <row r="9" spans="1:4" ht="30" x14ac:dyDescent="0.25">
      <c r="A9" s="272"/>
      <c r="B9" s="273"/>
      <c r="C9" s="277" t="s">
        <v>270</v>
      </c>
      <c r="D9" s="274"/>
    </row>
    <row r="10" spans="1:4" ht="30" x14ac:dyDescent="0.25">
      <c r="A10" s="272"/>
      <c r="B10" s="273"/>
      <c r="C10" s="277" t="s">
        <v>252</v>
      </c>
      <c r="D10" s="274"/>
    </row>
    <row r="11" spans="1:4" ht="45" x14ac:dyDescent="0.25">
      <c r="A11" s="272"/>
      <c r="B11" s="273"/>
      <c r="C11" s="277" t="s">
        <v>272</v>
      </c>
      <c r="D11" s="274"/>
    </row>
    <row r="12" spans="1:4" x14ac:dyDescent="0.25">
      <c r="A12" s="272"/>
      <c r="B12" s="273"/>
      <c r="C12" s="273"/>
      <c r="D12" s="274"/>
    </row>
    <row r="13" spans="1:4" x14ac:dyDescent="0.25">
      <c r="A13" s="272"/>
      <c r="B13" s="278" t="s">
        <v>234</v>
      </c>
      <c r="C13" s="276" t="s">
        <v>236</v>
      </c>
      <c r="D13" s="274"/>
    </row>
    <row r="14" spans="1:4" ht="60" x14ac:dyDescent="0.25">
      <c r="A14" s="272"/>
      <c r="B14" s="273"/>
      <c r="C14" s="273" t="s">
        <v>237</v>
      </c>
      <c r="D14" s="274"/>
    </row>
    <row r="15" spans="1:4" ht="75" x14ac:dyDescent="0.25">
      <c r="A15" s="272"/>
      <c r="B15" s="273"/>
      <c r="C15" s="277" t="s">
        <v>273</v>
      </c>
      <c r="D15" s="274"/>
    </row>
    <row r="16" spans="1:4" ht="60" x14ac:dyDescent="0.25">
      <c r="A16" s="272"/>
      <c r="B16" s="273"/>
      <c r="C16" s="277" t="s">
        <v>253</v>
      </c>
      <c r="D16" s="274"/>
    </row>
    <row r="17" spans="1:4" x14ac:dyDescent="0.25">
      <c r="A17" s="272"/>
      <c r="B17" s="273"/>
      <c r="C17" s="277" t="s">
        <v>254</v>
      </c>
      <c r="D17" s="274"/>
    </row>
    <row r="18" spans="1:4" x14ac:dyDescent="0.25">
      <c r="A18" s="272"/>
      <c r="B18" s="273"/>
      <c r="C18" s="273"/>
      <c r="D18" s="274"/>
    </row>
    <row r="19" spans="1:4" x14ac:dyDescent="0.25">
      <c r="A19" s="272"/>
      <c r="B19" s="278" t="s">
        <v>235</v>
      </c>
      <c r="C19" s="276" t="s">
        <v>239</v>
      </c>
      <c r="D19" s="274"/>
    </row>
    <row r="20" spans="1:4" ht="30" x14ac:dyDescent="0.25">
      <c r="A20" s="272"/>
      <c r="B20" s="273"/>
      <c r="C20" s="277" t="s">
        <v>255</v>
      </c>
      <c r="D20" s="274"/>
    </row>
    <row r="21" spans="1:4" ht="30" x14ac:dyDescent="0.25">
      <c r="A21" s="272"/>
      <c r="B21" s="273"/>
      <c r="C21" s="277" t="s">
        <v>256</v>
      </c>
      <c r="D21" s="274"/>
    </row>
    <row r="22" spans="1:4" ht="45" x14ac:dyDescent="0.25">
      <c r="A22" s="272"/>
      <c r="B22" s="273"/>
      <c r="C22" s="277" t="s">
        <v>257</v>
      </c>
      <c r="D22" s="274"/>
    </row>
    <row r="23" spans="1:4" x14ac:dyDescent="0.25">
      <c r="A23" s="272"/>
      <c r="B23" s="273"/>
      <c r="C23" s="273"/>
      <c r="D23" s="274"/>
    </row>
    <row r="24" spans="1:4" x14ac:dyDescent="0.25">
      <c r="A24" s="272"/>
      <c r="B24" s="278" t="s">
        <v>238</v>
      </c>
      <c r="C24" s="276" t="s">
        <v>241</v>
      </c>
      <c r="D24" s="274"/>
    </row>
    <row r="25" spans="1:4" x14ac:dyDescent="0.25">
      <c r="A25" s="272"/>
      <c r="B25" s="273"/>
      <c r="C25" s="279" t="s">
        <v>242</v>
      </c>
      <c r="D25" s="274"/>
    </row>
    <row r="26" spans="1:4" ht="45" x14ac:dyDescent="0.25">
      <c r="A26" s="272"/>
      <c r="B26" s="273"/>
      <c r="C26" s="277" t="s">
        <v>274</v>
      </c>
      <c r="D26" s="274"/>
    </row>
    <row r="27" spans="1:4" ht="45" x14ac:dyDescent="0.25">
      <c r="A27" s="272"/>
      <c r="B27" s="273"/>
      <c r="C27" s="277" t="s">
        <v>258</v>
      </c>
      <c r="D27" s="274"/>
    </row>
    <row r="28" spans="1:4" ht="45" x14ac:dyDescent="0.25">
      <c r="A28" s="272"/>
      <c r="B28" s="273"/>
      <c r="C28" s="277" t="s">
        <v>259</v>
      </c>
      <c r="D28" s="274"/>
    </row>
    <row r="29" spans="1:4" ht="45" x14ac:dyDescent="0.25">
      <c r="A29" s="272"/>
      <c r="B29" s="273"/>
      <c r="C29" s="277" t="s">
        <v>275</v>
      </c>
      <c r="D29" s="274"/>
    </row>
    <row r="30" spans="1:4" x14ac:dyDescent="0.25">
      <c r="A30" s="272"/>
      <c r="B30" s="273"/>
      <c r="C30" s="273"/>
      <c r="D30" s="274"/>
    </row>
    <row r="31" spans="1:4" x14ac:dyDescent="0.25">
      <c r="A31" s="272"/>
      <c r="B31" s="273"/>
      <c r="C31" s="279" t="s">
        <v>243</v>
      </c>
      <c r="D31" s="274"/>
    </row>
    <row r="32" spans="1:4" x14ac:dyDescent="0.25">
      <c r="A32" s="272"/>
      <c r="B32" s="273"/>
      <c r="C32" s="277" t="s">
        <v>244</v>
      </c>
      <c r="D32" s="274"/>
    </row>
    <row r="33" spans="1:4" x14ac:dyDescent="0.25">
      <c r="A33" s="272"/>
      <c r="B33" s="273"/>
      <c r="C33" s="277" t="s">
        <v>260</v>
      </c>
      <c r="D33" s="274"/>
    </row>
    <row r="34" spans="1:4" x14ac:dyDescent="0.25">
      <c r="A34" s="272"/>
      <c r="B34" s="273"/>
      <c r="C34" s="277" t="s">
        <v>261</v>
      </c>
      <c r="D34" s="274"/>
    </row>
    <row r="35" spans="1:4" x14ac:dyDescent="0.25">
      <c r="A35" s="272"/>
      <c r="B35" s="273"/>
      <c r="C35" s="277" t="s">
        <v>262</v>
      </c>
      <c r="D35" s="274"/>
    </row>
    <row r="36" spans="1:4" x14ac:dyDescent="0.25">
      <c r="A36" s="272"/>
      <c r="B36" s="273"/>
      <c r="C36" s="277" t="s">
        <v>245</v>
      </c>
      <c r="D36" s="274"/>
    </row>
    <row r="37" spans="1:4" x14ac:dyDescent="0.25">
      <c r="A37" s="272"/>
      <c r="B37" s="273"/>
      <c r="C37" s="277" t="s">
        <v>263</v>
      </c>
      <c r="D37" s="274"/>
    </row>
    <row r="38" spans="1:4" ht="30" x14ac:dyDescent="0.25">
      <c r="A38" s="272"/>
      <c r="B38" s="273"/>
      <c r="C38" s="277" t="s">
        <v>264</v>
      </c>
      <c r="D38" s="274"/>
    </row>
    <row r="39" spans="1:4" ht="45" x14ac:dyDescent="0.25">
      <c r="A39" s="272"/>
      <c r="B39" s="273"/>
      <c r="C39" s="277" t="s">
        <v>276</v>
      </c>
      <c r="D39" s="274"/>
    </row>
    <row r="40" spans="1:4" x14ac:dyDescent="0.25">
      <c r="A40" s="272"/>
      <c r="B40" s="273"/>
      <c r="C40" s="273"/>
      <c r="D40" s="274"/>
    </row>
    <row r="41" spans="1:4" x14ac:dyDescent="0.25">
      <c r="A41" s="272"/>
      <c r="B41" s="273"/>
      <c r="C41" s="279" t="s">
        <v>246</v>
      </c>
      <c r="D41" s="274"/>
    </row>
    <row r="42" spans="1:4" ht="30" x14ac:dyDescent="0.25">
      <c r="A42" s="272"/>
      <c r="B42" s="273"/>
      <c r="C42" s="277" t="s">
        <v>277</v>
      </c>
      <c r="D42" s="274"/>
    </row>
    <row r="43" spans="1:4" x14ac:dyDescent="0.25">
      <c r="A43" s="272"/>
      <c r="B43" s="273"/>
      <c r="C43" s="273"/>
      <c r="D43" s="274"/>
    </row>
    <row r="44" spans="1:4" x14ac:dyDescent="0.25">
      <c r="A44" s="272"/>
      <c r="B44" s="278" t="s">
        <v>240</v>
      </c>
      <c r="C44" s="276" t="s">
        <v>248</v>
      </c>
      <c r="D44" s="274"/>
    </row>
    <row r="45" spans="1:4" x14ac:dyDescent="0.25">
      <c r="A45" s="272"/>
      <c r="B45" s="273"/>
      <c r="C45" s="273" t="s">
        <v>249</v>
      </c>
      <c r="D45" s="274"/>
    </row>
    <row r="46" spans="1:4" ht="30" x14ac:dyDescent="0.25">
      <c r="A46" s="272"/>
      <c r="B46" s="273"/>
      <c r="C46" s="277" t="s">
        <v>265</v>
      </c>
      <c r="D46" s="274"/>
    </row>
    <row r="47" spans="1:4" ht="45" x14ac:dyDescent="0.25">
      <c r="A47" s="272"/>
      <c r="B47" s="273"/>
      <c r="C47" s="277" t="s">
        <v>278</v>
      </c>
      <c r="D47" s="274"/>
    </row>
    <row r="48" spans="1:4" x14ac:dyDescent="0.25">
      <c r="A48" s="272"/>
      <c r="B48" s="273"/>
      <c r="C48" s="277" t="s">
        <v>279</v>
      </c>
      <c r="D48" s="274"/>
    </row>
    <row r="49" spans="1:4" ht="30" x14ac:dyDescent="0.25">
      <c r="A49" s="272"/>
      <c r="B49" s="273"/>
      <c r="C49" s="277" t="s">
        <v>280</v>
      </c>
      <c r="D49" s="274"/>
    </row>
    <row r="50" spans="1:4" x14ac:dyDescent="0.25">
      <c r="A50" s="272"/>
      <c r="B50" s="273"/>
      <c r="C50" s="277" t="s">
        <v>285</v>
      </c>
      <c r="D50" s="274"/>
    </row>
    <row r="51" spans="1:4" x14ac:dyDescent="0.25">
      <c r="A51" s="272"/>
      <c r="B51" s="273"/>
      <c r="C51" s="277" t="s">
        <v>281</v>
      </c>
      <c r="D51" s="274"/>
    </row>
    <row r="52" spans="1:4" x14ac:dyDescent="0.25">
      <c r="A52" s="272"/>
      <c r="B52" s="273"/>
      <c r="C52" s="277" t="s">
        <v>282</v>
      </c>
      <c r="D52" s="274"/>
    </row>
    <row r="53" spans="1:4" x14ac:dyDescent="0.25">
      <c r="A53" s="272"/>
      <c r="B53" s="273"/>
      <c r="C53" s="277" t="s">
        <v>283</v>
      </c>
      <c r="D53" s="274"/>
    </row>
    <row r="54" spans="1:4" x14ac:dyDescent="0.25">
      <c r="A54" s="272"/>
      <c r="B54" s="273"/>
      <c r="C54" s="277" t="s">
        <v>284</v>
      </c>
      <c r="D54" s="274"/>
    </row>
    <row r="55" spans="1:4" ht="30" x14ac:dyDescent="0.25">
      <c r="A55" s="272"/>
      <c r="B55" s="273"/>
      <c r="C55" s="277" t="s">
        <v>286</v>
      </c>
      <c r="D55" s="274"/>
    </row>
    <row r="56" spans="1:4" x14ac:dyDescent="0.25">
      <c r="A56" s="272"/>
      <c r="B56" s="273"/>
      <c r="C56" s="279" t="s">
        <v>250</v>
      </c>
      <c r="D56" s="274"/>
    </row>
    <row r="57" spans="1:4" ht="45" x14ac:dyDescent="0.25">
      <c r="A57" s="272"/>
      <c r="B57" s="273"/>
      <c r="C57" s="277" t="s">
        <v>287</v>
      </c>
      <c r="D57" s="274"/>
    </row>
    <row r="58" spans="1:4" x14ac:dyDescent="0.25">
      <c r="A58" s="272"/>
      <c r="B58" s="273"/>
      <c r="C58" s="273"/>
      <c r="D58" s="274"/>
    </row>
    <row r="59" spans="1:4" x14ac:dyDescent="0.25">
      <c r="A59" s="272"/>
      <c r="B59" s="278" t="s">
        <v>247</v>
      </c>
      <c r="C59" s="276" t="s">
        <v>251</v>
      </c>
      <c r="D59" s="274"/>
    </row>
    <row r="60" spans="1:4" ht="45" x14ac:dyDescent="0.25">
      <c r="A60" s="272"/>
      <c r="B60" s="273"/>
      <c r="C60" s="273" t="s">
        <v>288</v>
      </c>
      <c r="D60" s="274"/>
    </row>
    <row r="61" spans="1:4" ht="30" x14ac:dyDescent="0.25">
      <c r="A61" s="272"/>
      <c r="B61" s="273"/>
      <c r="C61" s="277" t="s">
        <v>266</v>
      </c>
      <c r="D61" s="274"/>
    </row>
    <row r="62" spans="1:4" x14ac:dyDescent="0.25">
      <c r="A62" s="272"/>
      <c r="B62" s="273"/>
      <c r="C62" s="273" t="s">
        <v>267</v>
      </c>
      <c r="D62" s="274"/>
    </row>
    <row r="63" spans="1:4" x14ac:dyDescent="0.25">
      <c r="A63" s="272"/>
      <c r="B63" s="273"/>
      <c r="C63" s="277" t="s">
        <v>108</v>
      </c>
      <c r="D63" s="274"/>
    </row>
    <row r="64" spans="1:4" x14ac:dyDescent="0.25">
      <c r="A64" s="272"/>
      <c r="B64" s="273"/>
      <c r="C64" s="277" t="s">
        <v>289</v>
      </c>
      <c r="D64" s="274"/>
    </row>
    <row r="65" spans="1:4" x14ac:dyDescent="0.25">
      <c r="A65" s="272"/>
      <c r="B65" s="273"/>
      <c r="C65" s="277" t="s">
        <v>290</v>
      </c>
      <c r="D65" s="274"/>
    </row>
    <row r="66" spans="1:4" x14ac:dyDescent="0.25">
      <c r="A66" s="272"/>
      <c r="B66" s="273"/>
      <c r="C66" s="277" t="s">
        <v>291</v>
      </c>
      <c r="D66" s="274"/>
    </row>
    <row r="67" spans="1:4" ht="30" x14ac:dyDescent="0.25">
      <c r="A67" s="272"/>
      <c r="B67" s="273"/>
      <c r="C67" s="273" t="s">
        <v>268</v>
      </c>
      <c r="D67" s="274"/>
    </row>
    <row r="68" spans="1:4" ht="45" x14ac:dyDescent="0.25">
      <c r="A68" s="272"/>
      <c r="B68" s="273"/>
      <c r="C68" s="273" t="s">
        <v>292</v>
      </c>
      <c r="D68" s="274"/>
    </row>
    <row r="69" spans="1:4" ht="15.75" thickBot="1" x14ac:dyDescent="0.3">
      <c r="A69" s="280"/>
      <c r="B69" s="281"/>
      <c r="C69" s="281"/>
      <c r="D69" s="282"/>
    </row>
  </sheetData>
  <printOptions horizontalCentered="1"/>
  <pageMargins left="0.5" right="0.5" top="1" bottom="0.7" header="0.3" footer="0.3"/>
  <pageSetup fitToHeight="0" orientation="portrait" r:id="rId1"/>
  <headerFooter>
    <oddHeader>&amp;L&amp;G&amp;C&amp;"-,Bold"&amp;14SUPPLIER AUDIT QUESTIONNARE</oddHeader>
    <oddFooter>&amp;L&amp;F - &amp;A&amp;RPage &amp;P of &amp;N</oddFooter>
  </headerFooter>
  <ignoredErrors>
    <ignoredError sqref="B6 B13 B44 B19 B24" numberStoredAsText="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0"/>
  <sheetViews>
    <sheetView showGridLines="0" tabSelected="1" view="pageBreakPreview" zoomScale="115" zoomScaleNormal="100" zoomScaleSheetLayoutView="115" workbookViewId="0">
      <selection activeCell="D5" sqref="D5:G5"/>
    </sheetView>
  </sheetViews>
  <sheetFormatPr defaultColWidth="8.7109375" defaultRowHeight="15" x14ac:dyDescent="0.25"/>
  <cols>
    <col min="1" max="1" width="1.140625" style="1" customWidth="1"/>
    <col min="2" max="2" width="4.7109375" style="1" customWidth="1"/>
    <col min="3" max="6" width="9.5703125" style="1" customWidth="1"/>
    <col min="7" max="13" width="10" style="1" customWidth="1"/>
    <col min="14" max="14" width="9.140625" style="1" customWidth="1"/>
    <col min="15" max="15" width="1.140625" style="1" customWidth="1"/>
    <col min="16" max="16384" width="8.7109375" style="1"/>
  </cols>
  <sheetData>
    <row r="1" spans="1:15" ht="38.25" customHeight="1" x14ac:dyDescent="0.25">
      <c r="A1" s="137" t="s">
        <v>114</v>
      </c>
      <c r="B1" s="138"/>
      <c r="C1" s="138"/>
      <c r="D1" s="138"/>
      <c r="E1" s="138"/>
      <c r="F1" s="138"/>
      <c r="G1" s="138"/>
      <c r="H1" s="138"/>
      <c r="I1" s="138"/>
      <c r="J1" s="138"/>
      <c r="K1" s="138"/>
      <c r="L1" s="138"/>
      <c r="M1" s="138"/>
      <c r="N1" s="138"/>
      <c r="O1" s="139"/>
    </row>
    <row r="2" spans="1:15" s="2" customFormat="1" ht="6.95" customHeight="1" x14ac:dyDescent="0.25">
      <c r="A2" s="74"/>
      <c r="O2" s="75"/>
    </row>
    <row r="3" spans="1:15" s="49" customFormat="1" ht="19.5" customHeight="1" thickBot="1" x14ac:dyDescent="0.3">
      <c r="A3" s="76"/>
      <c r="B3" s="224" t="s">
        <v>0</v>
      </c>
      <c r="C3" s="224"/>
      <c r="D3" s="224"/>
      <c r="E3" s="224"/>
      <c r="F3" s="224"/>
      <c r="G3" s="224"/>
      <c r="I3" s="224" t="s">
        <v>1</v>
      </c>
      <c r="J3" s="224"/>
      <c r="K3" s="224"/>
      <c r="L3" s="224"/>
      <c r="M3" s="224"/>
      <c r="N3" s="224"/>
      <c r="O3" s="77"/>
    </row>
    <row r="4" spans="1:15" ht="19.5" customHeight="1" thickTop="1" x14ac:dyDescent="0.25">
      <c r="A4" s="74"/>
      <c r="B4" s="2"/>
      <c r="C4" s="2"/>
      <c r="D4" s="2"/>
      <c r="E4" s="2"/>
      <c r="F4" s="2"/>
      <c r="G4" s="2"/>
      <c r="H4" s="2"/>
      <c r="I4" s="2"/>
      <c r="J4" s="2"/>
      <c r="K4" s="2"/>
      <c r="L4" s="2"/>
      <c r="M4" s="2"/>
      <c r="N4" s="2"/>
      <c r="O4" s="75"/>
    </row>
    <row r="5" spans="1:15" ht="19.5" customHeight="1" x14ac:dyDescent="0.25">
      <c r="A5" s="74"/>
      <c r="B5" s="2"/>
      <c r="C5" s="78" t="s">
        <v>2</v>
      </c>
      <c r="D5" s="227"/>
      <c r="E5" s="227"/>
      <c r="F5" s="227"/>
      <c r="G5" s="227"/>
      <c r="H5" s="2"/>
      <c r="I5" s="2"/>
      <c r="J5" s="78" t="s">
        <v>116</v>
      </c>
      <c r="K5" s="228"/>
      <c r="L5" s="228"/>
      <c r="M5" s="228"/>
      <c r="N5" s="228"/>
      <c r="O5" s="75"/>
    </row>
    <row r="6" spans="1:15" ht="19.5" customHeight="1" x14ac:dyDescent="0.25">
      <c r="A6" s="74"/>
      <c r="B6" s="2"/>
      <c r="C6" s="78" t="s">
        <v>115</v>
      </c>
      <c r="D6" s="223"/>
      <c r="E6" s="223"/>
      <c r="F6" s="223"/>
      <c r="G6" s="223"/>
      <c r="H6" s="2"/>
      <c r="I6" s="2"/>
      <c r="J6" s="78" t="s">
        <v>117</v>
      </c>
      <c r="K6" s="228"/>
      <c r="L6" s="228"/>
      <c r="M6" s="228"/>
      <c r="N6" s="228"/>
      <c r="O6" s="75"/>
    </row>
    <row r="7" spans="1:15" ht="19.5" customHeight="1" x14ac:dyDescent="0.25">
      <c r="A7" s="74"/>
      <c r="B7" s="2"/>
      <c r="C7" s="78" t="s">
        <v>3</v>
      </c>
      <c r="D7" s="223"/>
      <c r="E7" s="223"/>
      <c r="F7" s="223"/>
      <c r="G7" s="223"/>
      <c r="H7" s="2"/>
      <c r="I7" s="2"/>
      <c r="J7" s="78" t="s">
        <v>4</v>
      </c>
      <c r="K7" s="228"/>
      <c r="L7" s="228"/>
      <c r="M7" s="228"/>
      <c r="N7" s="228"/>
      <c r="O7" s="75"/>
    </row>
    <row r="8" spans="1:15" ht="19.5" customHeight="1" x14ac:dyDescent="0.25">
      <c r="A8" s="74"/>
      <c r="B8" s="2"/>
      <c r="C8" s="2"/>
      <c r="D8" s="223"/>
      <c r="E8" s="223"/>
      <c r="F8" s="223"/>
      <c r="G8" s="223"/>
      <c r="H8" s="2"/>
      <c r="I8" s="2"/>
      <c r="J8" s="78" t="s">
        <v>5</v>
      </c>
      <c r="K8" s="228"/>
      <c r="L8" s="228"/>
      <c r="M8" s="228"/>
      <c r="N8" s="228"/>
      <c r="O8" s="75"/>
    </row>
    <row r="9" spans="1:15" ht="19.5" customHeight="1" x14ac:dyDescent="0.25">
      <c r="A9" s="74"/>
      <c r="B9" s="2"/>
      <c r="C9" s="78" t="s">
        <v>6</v>
      </c>
      <c r="D9" s="223"/>
      <c r="E9" s="223"/>
      <c r="F9" s="223"/>
      <c r="G9" s="223"/>
      <c r="H9" s="2"/>
      <c r="I9" s="2"/>
      <c r="J9" s="2"/>
      <c r="K9" s="228"/>
      <c r="L9" s="228"/>
      <c r="M9" s="228"/>
      <c r="N9" s="228"/>
      <c r="O9" s="75"/>
    </row>
    <row r="10" spans="1:15" ht="19.5" customHeight="1" x14ac:dyDescent="0.25">
      <c r="A10" s="74"/>
      <c r="B10" s="2"/>
      <c r="C10" s="78" t="s">
        <v>2</v>
      </c>
      <c r="D10" s="223"/>
      <c r="E10" s="223"/>
      <c r="F10" s="223"/>
      <c r="G10" s="223"/>
      <c r="H10" s="2"/>
      <c r="I10" s="2"/>
      <c r="J10" s="2"/>
      <c r="K10" s="228"/>
      <c r="L10" s="228"/>
      <c r="M10" s="228"/>
      <c r="N10" s="228"/>
      <c r="O10" s="75"/>
    </row>
    <row r="11" spans="1:15" ht="19.5" customHeight="1" x14ac:dyDescent="0.25">
      <c r="A11" s="74"/>
      <c r="B11" s="2"/>
      <c r="C11" s="78" t="s">
        <v>7</v>
      </c>
      <c r="D11" s="223"/>
      <c r="E11" s="223"/>
      <c r="F11" s="223"/>
      <c r="G11" s="223"/>
      <c r="H11" s="2"/>
      <c r="I11" s="2"/>
      <c r="J11" s="78" t="s">
        <v>8</v>
      </c>
      <c r="K11" s="228"/>
      <c r="L11" s="228"/>
      <c r="M11" s="228"/>
      <c r="N11" s="228"/>
      <c r="O11" s="75"/>
    </row>
    <row r="12" spans="1:15" ht="19.5" customHeight="1" x14ac:dyDescent="0.25">
      <c r="A12" s="74"/>
      <c r="B12" s="2"/>
      <c r="C12" s="78" t="s">
        <v>9</v>
      </c>
      <c r="D12" s="223"/>
      <c r="E12" s="223"/>
      <c r="F12" s="223"/>
      <c r="G12" s="223"/>
      <c r="H12" s="2"/>
      <c r="I12" s="2"/>
      <c r="J12" s="2"/>
      <c r="K12" s="228"/>
      <c r="L12" s="228"/>
      <c r="M12" s="228"/>
      <c r="N12" s="228"/>
      <c r="O12" s="75"/>
    </row>
    <row r="13" spans="1:15" ht="19.5" customHeight="1" x14ac:dyDescent="0.25">
      <c r="A13" s="74"/>
      <c r="B13" s="2"/>
      <c r="C13" s="78" t="s">
        <v>10</v>
      </c>
      <c r="D13" s="223"/>
      <c r="E13" s="223"/>
      <c r="F13" s="223"/>
      <c r="G13" s="223"/>
      <c r="H13" s="2"/>
      <c r="I13" s="2"/>
      <c r="J13" s="2"/>
      <c r="K13" s="228"/>
      <c r="L13" s="228"/>
      <c r="M13" s="228"/>
      <c r="N13" s="228"/>
      <c r="O13" s="75"/>
    </row>
    <row r="14" spans="1:15" x14ac:dyDescent="0.25">
      <c r="A14" s="74"/>
      <c r="B14" s="2"/>
      <c r="C14" s="2"/>
      <c r="D14" s="2"/>
      <c r="E14" s="2"/>
      <c r="F14" s="2"/>
      <c r="G14" s="2"/>
      <c r="H14" s="2"/>
      <c r="I14" s="2"/>
      <c r="J14" s="2"/>
      <c r="K14" s="2"/>
      <c r="L14" s="2"/>
      <c r="M14" s="2"/>
      <c r="N14" s="2"/>
      <c r="O14" s="75"/>
    </row>
    <row r="15" spans="1:15" ht="15.75" x14ac:dyDescent="0.25">
      <c r="A15" s="74"/>
      <c r="B15" s="79" t="s">
        <v>122</v>
      </c>
      <c r="C15" s="2"/>
      <c r="D15" s="2"/>
      <c r="E15" s="2"/>
      <c r="F15" s="2"/>
      <c r="G15" s="2"/>
      <c r="H15" s="2"/>
      <c r="I15" s="2"/>
      <c r="J15" s="2"/>
      <c r="K15" s="2"/>
      <c r="L15" s="2"/>
      <c r="M15" s="2"/>
      <c r="N15" s="2"/>
      <c r="O15" s="75"/>
    </row>
    <row r="16" spans="1:15" x14ac:dyDescent="0.25">
      <c r="A16" s="74"/>
      <c r="B16" s="2"/>
      <c r="C16" s="2"/>
      <c r="D16" s="2"/>
      <c r="E16" s="2"/>
      <c r="F16" s="2"/>
      <c r="G16" s="2"/>
      <c r="H16" s="2"/>
      <c r="I16" s="2"/>
      <c r="J16" s="2"/>
      <c r="K16" s="2"/>
      <c r="L16" s="2"/>
      <c r="M16" s="2"/>
      <c r="N16" s="2"/>
      <c r="O16" s="75"/>
    </row>
    <row r="17" spans="1:15" x14ac:dyDescent="0.25">
      <c r="A17" s="74"/>
      <c r="B17" s="21"/>
      <c r="C17" s="50"/>
      <c r="D17" s="50"/>
      <c r="E17" s="50"/>
      <c r="F17" s="50"/>
      <c r="G17" s="50"/>
      <c r="H17" s="50"/>
      <c r="I17" s="50"/>
      <c r="J17" s="50"/>
      <c r="K17" s="50"/>
      <c r="L17" s="50"/>
      <c r="M17" s="50"/>
      <c r="N17" s="22"/>
      <c r="O17" s="75"/>
    </row>
    <row r="18" spans="1:15" x14ac:dyDescent="0.25">
      <c r="A18" s="74"/>
      <c r="B18" s="12"/>
      <c r="C18" s="51" t="s">
        <v>118</v>
      </c>
      <c r="D18" s="2"/>
      <c r="E18" s="2"/>
      <c r="F18" s="2"/>
      <c r="G18" s="2"/>
      <c r="H18" s="2"/>
      <c r="I18" s="2"/>
      <c r="J18" s="2"/>
      <c r="K18" s="2"/>
      <c r="L18" s="2"/>
      <c r="M18" s="2"/>
      <c r="N18" s="13"/>
      <c r="O18" s="75"/>
    </row>
    <row r="19" spans="1:15" ht="19.5" customHeight="1" x14ac:dyDescent="0.25">
      <c r="A19" s="74"/>
      <c r="B19" s="12"/>
      <c r="C19" s="244"/>
      <c r="D19" s="244"/>
      <c r="E19" s="244"/>
      <c r="F19" s="244"/>
      <c r="G19" s="244"/>
      <c r="H19" s="244"/>
      <c r="I19" s="244"/>
      <c r="J19" s="244"/>
      <c r="K19" s="244"/>
      <c r="L19" s="244"/>
      <c r="M19" s="244"/>
      <c r="N19" s="13"/>
      <c r="O19" s="75"/>
    </row>
    <row r="20" spans="1:15" x14ac:dyDescent="0.25">
      <c r="A20" s="74"/>
      <c r="B20" s="12"/>
      <c r="C20" s="2" t="s">
        <v>119</v>
      </c>
      <c r="D20" s="2"/>
      <c r="E20" s="2"/>
      <c r="F20" s="2"/>
      <c r="G20" s="2"/>
      <c r="H20" s="2"/>
      <c r="I20" s="2"/>
      <c r="J20" s="2"/>
      <c r="K20" s="2"/>
      <c r="L20" s="2"/>
      <c r="M20" s="2"/>
      <c r="N20" s="13"/>
      <c r="O20" s="75"/>
    </row>
    <row r="21" spans="1:15" ht="19.5" customHeight="1" x14ac:dyDescent="0.25">
      <c r="A21" s="74"/>
      <c r="B21" s="12"/>
      <c r="C21" s="244"/>
      <c r="D21" s="244"/>
      <c r="E21" s="244"/>
      <c r="F21" s="244"/>
      <c r="G21" s="244"/>
      <c r="H21" s="244"/>
      <c r="I21" s="244"/>
      <c r="J21" s="244"/>
      <c r="K21" s="244"/>
      <c r="L21" s="244"/>
      <c r="M21" s="244"/>
      <c r="N21" s="13"/>
      <c r="O21" s="75"/>
    </row>
    <row r="22" spans="1:15" x14ac:dyDescent="0.25">
      <c r="A22" s="74"/>
      <c r="B22" s="12"/>
      <c r="C22" s="2" t="s">
        <v>120</v>
      </c>
      <c r="D22" s="2"/>
      <c r="E22" s="2"/>
      <c r="F22" s="2"/>
      <c r="G22" s="2"/>
      <c r="H22" s="2"/>
      <c r="I22" s="2"/>
      <c r="J22" s="2"/>
      <c r="K22" s="2"/>
      <c r="L22" s="2"/>
      <c r="M22" s="2"/>
      <c r="N22" s="13"/>
      <c r="O22" s="75"/>
    </row>
    <row r="23" spans="1:15" ht="19.5" customHeight="1" x14ac:dyDescent="0.25">
      <c r="A23" s="74"/>
      <c r="B23" s="12"/>
      <c r="C23" s="244"/>
      <c r="D23" s="244"/>
      <c r="E23" s="244"/>
      <c r="F23" s="244"/>
      <c r="G23" s="244"/>
      <c r="H23" s="244"/>
      <c r="I23" s="244"/>
      <c r="J23" s="244"/>
      <c r="K23" s="244"/>
      <c r="L23" s="244"/>
      <c r="M23" s="244"/>
      <c r="N23" s="13"/>
      <c r="O23" s="75"/>
    </row>
    <row r="24" spans="1:15" ht="18" customHeight="1" x14ac:dyDescent="0.25">
      <c r="A24" s="74"/>
      <c r="B24" s="23"/>
      <c r="C24" s="52"/>
      <c r="D24" s="52"/>
      <c r="E24" s="52"/>
      <c r="F24" s="52"/>
      <c r="G24" s="52"/>
      <c r="H24" s="52"/>
      <c r="I24" s="52"/>
      <c r="J24" s="52"/>
      <c r="K24" s="52"/>
      <c r="L24" s="52"/>
      <c r="M24" s="52"/>
      <c r="N24" s="24"/>
      <c r="O24" s="75"/>
    </row>
    <row r="25" spans="1:15" ht="15.75" thickBot="1" x14ac:dyDescent="0.3">
      <c r="A25" s="107"/>
      <c r="B25" s="110"/>
      <c r="C25" s="110"/>
      <c r="D25" s="110"/>
      <c r="E25" s="110"/>
      <c r="F25" s="110"/>
      <c r="G25" s="110"/>
      <c r="H25" s="110"/>
      <c r="I25" s="110"/>
      <c r="J25" s="110"/>
      <c r="K25" s="110"/>
      <c r="L25" s="110"/>
      <c r="M25" s="110"/>
      <c r="N25" s="110"/>
      <c r="O25" s="109"/>
    </row>
    <row r="26" spans="1:15" x14ac:dyDescent="0.25">
      <c r="A26" s="111"/>
      <c r="B26" s="112" t="s">
        <v>12</v>
      </c>
      <c r="C26" s="113"/>
      <c r="D26" s="113"/>
      <c r="E26" s="113"/>
      <c r="F26" s="113"/>
      <c r="G26" s="113"/>
      <c r="H26" s="113"/>
      <c r="I26" s="113"/>
      <c r="J26" s="113"/>
      <c r="K26" s="113"/>
      <c r="L26" s="113"/>
      <c r="M26" s="113"/>
      <c r="N26" s="113"/>
      <c r="O26" s="114"/>
    </row>
    <row r="27" spans="1:15" x14ac:dyDescent="0.25">
      <c r="A27" s="74"/>
      <c r="B27" s="21"/>
      <c r="C27" s="50"/>
      <c r="D27" s="50"/>
      <c r="E27" s="50"/>
      <c r="F27" s="50"/>
      <c r="G27" s="50"/>
      <c r="H27" s="50"/>
      <c r="I27" s="50"/>
      <c r="J27" s="50"/>
      <c r="K27" s="50"/>
      <c r="L27" s="50"/>
      <c r="M27" s="50"/>
      <c r="N27" s="22"/>
      <c r="O27" s="75"/>
    </row>
    <row r="28" spans="1:15" ht="29.25" customHeight="1" x14ac:dyDescent="0.25">
      <c r="A28" s="74"/>
      <c r="B28" s="12"/>
      <c r="C28" s="58" t="s">
        <v>200</v>
      </c>
      <c r="D28" s="59"/>
      <c r="E28" s="63" t="s">
        <v>49</v>
      </c>
      <c r="F28" s="63" t="s">
        <v>190</v>
      </c>
      <c r="G28" s="63" t="s">
        <v>191</v>
      </c>
      <c r="H28" s="63" t="s">
        <v>198</v>
      </c>
      <c r="I28" s="2"/>
      <c r="J28" s="2"/>
      <c r="K28" s="2"/>
      <c r="L28" s="2"/>
      <c r="M28" s="2"/>
      <c r="N28" s="13"/>
      <c r="O28" s="75"/>
    </row>
    <row r="29" spans="1:15" ht="29.25" customHeight="1" x14ac:dyDescent="0.25">
      <c r="A29" s="74"/>
      <c r="B29" s="12"/>
      <c r="C29" s="60" t="s">
        <v>192</v>
      </c>
      <c r="D29" s="61"/>
      <c r="E29" s="29" t="str">
        <f>IF($M$61=0,"N/A",IF(AND($M$61&gt;=0.75,N29=0,N30&lt;1),$M$61,"N/A"))</f>
        <v>N/A</v>
      </c>
      <c r="F29" s="67" t="str">
        <f>IF(E29="N/A","N/A",$N$29)</f>
        <v>N/A</v>
      </c>
      <c r="G29" s="67" t="str">
        <f>IF(E29="N/A","N/A",$N$30)</f>
        <v>N/A</v>
      </c>
      <c r="H29" s="67" t="str">
        <f>IF(E29="N/A","N/A",$N$31)</f>
        <v>N/A</v>
      </c>
      <c r="I29" s="2"/>
      <c r="J29" s="2"/>
      <c r="K29" s="2"/>
      <c r="L29" s="2"/>
      <c r="M29" s="2" t="s">
        <v>196</v>
      </c>
      <c r="N29" s="13">
        <f>COUNTA(B65:B71)</f>
        <v>0</v>
      </c>
      <c r="O29" s="75"/>
    </row>
    <row r="30" spans="1:15" ht="29.25" customHeight="1" x14ac:dyDescent="0.25">
      <c r="A30" s="74"/>
      <c r="B30" s="12"/>
      <c r="C30" s="62" t="s">
        <v>193</v>
      </c>
      <c r="D30" s="62"/>
      <c r="E30" s="29" t="str">
        <f>IF($M$61=0,"N/A",IF(AND(OR($M$61&gt;=0.5,$M$61&lt;0.75),N29=0,N30&gt;0),$M$61,"N/A"))</f>
        <v>N/A</v>
      </c>
      <c r="F30" s="67" t="str">
        <f>IF(E30="N/A","N/A",$N$29)</f>
        <v>N/A</v>
      </c>
      <c r="G30" s="67" t="str">
        <f>IF(E30="N/A","N/A",$N$30)</f>
        <v>N/A</v>
      </c>
      <c r="H30" s="67" t="str">
        <f t="shared" ref="H30:H32" si="0">IF(E30="N/A","N/A",$N$31)</f>
        <v>N/A</v>
      </c>
      <c r="I30" s="2"/>
      <c r="J30" s="2"/>
      <c r="K30" s="2"/>
      <c r="L30" s="2"/>
      <c r="M30" s="2" t="s">
        <v>197</v>
      </c>
      <c r="N30" s="13">
        <f>COUNTA(B74:B80)</f>
        <v>0</v>
      </c>
      <c r="O30" s="75"/>
    </row>
    <row r="31" spans="1:15" ht="29.25" customHeight="1" x14ac:dyDescent="0.25">
      <c r="A31" s="74"/>
      <c r="B31" s="12"/>
      <c r="C31" s="62" t="s">
        <v>194</v>
      </c>
      <c r="D31" s="62"/>
      <c r="E31" s="29" t="str">
        <f>IF($M$61=0,"N/A",IF(AND($M$61&gt;=0.5,N29&gt;=1),$M$61,"N/A"))</f>
        <v>N/A</v>
      </c>
      <c r="F31" s="67" t="str">
        <f>IF(E31="N/A","N/A",$N$29)</f>
        <v>N/A</v>
      </c>
      <c r="G31" s="67" t="str">
        <f t="shared" ref="G31:G32" si="1">IF(E31="N/A","N/A",$N$30)</f>
        <v>N/A</v>
      </c>
      <c r="H31" s="67" t="str">
        <f t="shared" si="0"/>
        <v>N/A</v>
      </c>
      <c r="I31" s="2"/>
      <c r="J31" s="2"/>
      <c r="K31" s="2"/>
      <c r="L31" s="2"/>
      <c r="M31" s="2" t="s">
        <v>199</v>
      </c>
      <c r="N31" s="13">
        <f>COUNTA(B83:C90)</f>
        <v>0</v>
      </c>
      <c r="O31" s="75"/>
    </row>
    <row r="32" spans="1:15" ht="29.25" customHeight="1" x14ac:dyDescent="0.25">
      <c r="A32" s="74"/>
      <c r="B32" s="12"/>
      <c r="C32" s="62" t="s">
        <v>195</v>
      </c>
      <c r="D32" s="62"/>
      <c r="E32" s="29" t="str">
        <f>IF($M$61=0,"N/A",IF(AND($M$61&lt;0.5),$M$61,"N/A"))</f>
        <v>N/A</v>
      </c>
      <c r="F32" s="67" t="str">
        <f>IF(E32="N/A","N/A",$N$29)</f>
        <v>N/A</v>
      </c>
      <c r="G32" s="67" t="str">
        <f t="shared" si="1"/>
        <v>N/A</v>
      </c>
      <c r="H32" s="67" t="str">
        <f t="shared" si="0"/>
        <v>N/A</v>
      </c>
      <c r="I32" s="2"/>
      <c r="J32" s="2"/>
      <c r="K32" s="2"/>
      <c r="L32" s="2"/>
      <c r="M32" s="2"/>
      <c r="N32" s="13"/>
      <c r="O32" s="75"/>
    </row>
    <row r="33" spans="1:15" s="11" customFormat="1" x14ac:dyDescent="0.25">
      <c r="A33" s="104"/>
      <c r="B33" s="125"/>
      <c r="C33" s="126"/>
      <c r="D33" s="126"/>
      <c r="E33" s="127"/>
      <c r="F33" s="128"/>
      <c r="G33" s="128"/>
      <c r="H33" s="128"/>
      <c r="I33" s="129"/>
      <c r="J33" s="129"/>
      <c r="K33" s="129"/>
      <c r="L33" s="129"/>
      <c r="M33" s="129"/>
      <c r="N33" s="130"/>
      <c r="O33" s="106"/>
    </row>
    <row r="34" spans="1:15" s="11" customFormat="1" x14ac:dyDescent="0.25">
      <c r="A34" s="104"/>
      <c r="B34" s="125"/>
      <c r="C34" s="131" t="s">
        <v>219</v>
      </c>
      <c r="D34" s="131"/>
      <c r="E34" s="132"/>
      <c r="F34" s="133"/>
      <c r="G34" s="133"/>
      <c r="H34" s="133"/>
      <c r="I34" s="129"/>
      <c r="J34" s="129"/>
      <c r="K34" s="129"/>
      <c r="L34" s="129"/>
      <c r="M34" s="129"/>
      <c r="N34" s="130"/>
      <c r="O34" s="106"/>
    </row>
    <row r="35" spans="1:15" s="11" customFormat="1" x14ac:dyDescent="0.25">
      <c r="A35" s="104"/>
      <c r="B35" s="125"/>
      <c r="C35" s="131" t="s">
        <v>220</v>
      </c>
      <c r="D35" s="131"/>
      <c r="E35" s="132"/>
      <c r="F35" s="133"/>
      <c r="G35" s="133"/>
      <c r="H35" s="133"/>
      <c r="I35" s="129"/>
      <c r="J35" s="129"/>
      <c r="K35" s="129"/>
      <c r="L35" s="129"/>
      <c r="M35" s="129"/>
      <c r="N35" s="130"/>
      <c r="O35" s="106"/>
    </row>
    <row r="36" spans="1:15" s="11" customFormat="1" x14ac:dyDescent="0.25">
      <c r="A36" s="104"/>
      <c r="B36" s="125"/>
      <c r="C36" s="131" t="s">
        <v>221</v>
      </c>
      <c r="D36" s="131"/>
      <c r="E36" s="132"/>
      <c r="F36" s="133"/>
      <c r="G36" s="133"/>
      <c r="H36" s="133"/>
      <c r="I36" s="129"/>
      <c r="J36" s="129"/>
      <c r="K36" s="129"/>
      <c r="L36" s="129"/>
      <c r="M36" s="129"/>
      <c r="N36" s="130"/>
      <c r="O36" s="106"/>
    </row>
    <row r="37" spans="1:15" s="11" customFormat="1" x14ac:dyDescent="0.25">
      <c r="A37" s="104"/>
      <c r="B37" s="125"/>
      <c r="C37" s="131" t="s">
        <v>222</v>
      </c>
      <c r="D37" s="131"/>
      <c r="E37" s="132"/>
      <c r="F37" s="133"/>
      <c r="G37" s="133"/>
      <c r="H37" s="133"/>
      <c r="I37" s="129"/>
      <c r="J37" s="129"/>
      <c r="K37" s="129"/>
      <c r="L37" s="129"/>
      <c r="M37" s="129"/>
      <c r="N37" s="130"/>
      <c r="O37" s="106"/>
    </row>
    <row r="38" spans="1:15" s="11" customFormat="1" x14ac:dyDescent="0.25">
      <c r="A38" s="104"/>
      <c r="B38" s="134"/>
      <c r="C38" s="135"/>
      <c r="D38" s="135"/>
      <c r="E38" s="135"/>
      <c r="F38" s="135"/>
      <c r="G38" s="135"/>
      <c r="H38" s="135"/>
      <c r="I38" s="135"/>
      <c r="J38" s="135"/>
      <c r="K38" s="135"/>
      <c r="L38" s="135"/>
      <c r="M38" s="135"/>
      <c r="N38" s="136"/>
      <c r="O38" s="106"/>
    </row>
    <row r="39" spans="1:15" s="14" customFormat="1" ht="15.75" x14ac:dyDescent="0.25">
      <c r="A39" s="76"/>
      <c r="B39" s="80" t="s">
        <v>189</v>
      </c>
      <c r="C39" s="49"/>
      <c r="D39" s="49"/>
      <c r="E39" s="49"/>
      <c r="F39" s="49"/>
      <c r="G39" s="49"/>
      <c r="H39" s="49"/>
      <c r="I39" s="49"/>
      <c r="J39" s="49"/>
      <c r="K39" s="49"/>
      <c r="L39" s="49"/>
      <c r="M39" s="49"/>
      <c r="N39" s="49"/>
      <c r="O39" s="77"/>
    </row>
    <row r="40" spans="1:15" s="15" customFormat="1" ht="45" x14ac:dyDescent="0.25">
      <c r="A40" s="81"/>
      <c r="B40" s="158" t="s">
        <v>13</v>
      </c>
      <c r="C40" s="158"/>
      <c r="D40" s="238" t="s">
        <v>14</v>
      </c>
      <c r="E40" s="239"/>
      <c r="F40" s="239"/>
      <c r="G40" s="239"/>
      <c r="H40" s="240"/>
      <c r="I40" s="66" t="s">
        <v>15</v>
      </c>
      <c r="J40" s="66" t="s">
        <v>16</v>
      </c>
      <c r="K40" s="66" t="s">
        <v>17</v>
      </c>
      <c r="L40" s="66" t="s">
        <v>18</v>
      </c>
      <c r="M40" s="66" t="s">
        <v>19</v>
      </c>
      <c r="N40" s="66" t="s">
        <v>20</v>
      </c>
      <c r="O40" s="82"/>
    </row>
    <row r="41" spans="1:15" x14ac:dyDescent="0.25">
      <c r="A41" s="74"/>
      <c r="B41" s="30" t="str">
        <f>A93</f>
        <v>1.0 Compliance</v>
      </c>
      <c r="C41" s="31"/>
      <c r="D41" s="31"/>
      <c r="E41" s="31"/>
      <c r="F41" s="31"/>
      <c r="G41" s="31"/>
      <c r="H41" s="32"/>
      <c r="I41" s="33">
        <f>SUM(I42:I44)</f>
        <v>7</v>
      </c>
      <c r="J41" s="33">
        <f>SUM(J42:J44)</f>
        <v>0</v>
      </c>
      <c r="K41" s="33">
        <f>SUM(K42:K44)</f>
        <v>28</v>
      </c>
      <c r="L41" s="33">
        <f>SUM(L42:L44)</f>
        <v>0</v>
      </c>
      <c r="M41" s="34">
        <f>IF(L41=0,0,(1-(K41-L41)/K41))</f>
        <v>0</v>
      </c>
      <c r="N41" s="55" t="str">
        <f>IFERROR(AVERAGE(N97:N105),"NA")</f>
        <v>NA</v>
      </c>
      <c r="O41" s="75"/>
    </row>
    <row r="42" spans="1:15" x14ac:dyDescent="0.25">
      <c r="A42" s="74"/>
      <c r="B42" s="21"/>
      <c r="C42" s="22"/>
      <c r="D42" s="18" t="str">
        <f>B96</f>
        <v>Code of Conduct</v>
      </c>
      <c r="E42" s="19"/>
      <c r="F42" s="19"/>
      <c r="G42" s="19"/>
      <c r="H42" s="20"/>
      <c r="I42" s="67">
        <f>COUNTA(B97)</f>
        <v>1</v>
      </c>
      <c r="J42" s="67">
        <f>IFERROR(COUNT(N97),0)</f>
        <v>0</v>
      </c>
      <c r="K42" s="67">
        <f>I42*4</f>
        <v>4</v>
      </c>
      <c r="L42" s="67">
        <f>N97</f>
        <v>0</v>
      </c>
      <c r="M42" s="16">
        <f>IF(L42=0,0,(1-(K42-L42)/K42))</f>
        <v>0</v>
      </c>
      <c r="N42" s="53" t="str">
        <f>IF(N97=0,"NA",N97)</f>
        <v>NA</v>
      </c>
      <c r="O42" s="75"/>
    </row>
    <row r="43" spans="1:15" x14ac:dyDescent="0.25">
      <c r="A43" s="74"/>
      <c r="B43" s="12"/>
      <c r="C43" s="13"/>
      <c r="D43" s="18" t="str">
        <f>B98</f>
        <v>Health and Safety</v>
      </c>
      <c r="E43" s="19"/>
      <c r="F43" s="19"/>
      <c r="G43" s="19"/>
      <c r="H43" s="20"/>
      <c r="I43" s="67">
        <f>COUNTA(B99:B101)</f>
        <v>3</v>
      </c>
      <c r="J43" s="67">
        <f>IFERROR(COUNT(N99:N101),0)</f>
        <v>0</v>
      </c>
      <c r="K43" s="67">
        <f t="shared" ref="K43:K44" si="2">I43*4</f>
        <v>12</v>
      </c>
      <c r="L43" s="67">
        <f>SUM(N99:N101)</f>
        <v>0</v>
      </c>
      <c r="M43" s="16">
        <f>IF(L43=0,0,(1-(K43-L43)/K43))</f>
        <v>0</v>
      </c>
      <c r="N43" s="53" t="str">
        <f>IFERROR(AVERAGE(N99:N101),"NA")</f>
        <v>NA</v>
      </c>
      <c r="O43" s="75"/>
    </row>
    <row r="44" spans="1:15" x14ac:dyDescent="0.25">
      <c r="A44" s="74"/>
      <c r="B44" s="23"/>
      <c r="C44" s="24"/>
      <c r="D44" s="18" t="str">
        <f>B102</f>
        <v>Environment</v>
      </c>
      <c r="E44" s="19"/>
      <c r="F44" s="19"/>
      <c r="G44" s="19"/>
      <c r="H44" s="20"/>
      <c r="I44" s="67">
        <f>COUNTA(B103:B105)</f>
        <v>3</v>
      </c>
      <c r="J44" s="67">
        <f>IFERROR(COUNT(N103:N105),0)</f>
        <v>0</v>
      </c>
      <c r="K44" s="67">
        <f t="shared" si="2"/>
        <v>12</v>
      </c>
      <c r="L44" s="67">
        <f>SUM(N103:N105)</f>
        <v>0</v>
      </c>
      <c r="M44" s="16">
        <f>IF(L44=0,0,(1-(K44-L44)/K44))</f>
        <v>0</v>
      </c>
      <c r="N44" s="53" t="str">
        <f>IFERROR(AVERAGE(N103:N105),"NA")</f>
        <v>NA</v>
      </c>
      <c r="O44" s="75"/>
    </row>
    <row r="45" spans="1:15" x14ac:dyDescent="0.25">
      <c r="A45" s="74"/>
      <c r="B45" s="18"/>
      <c r="C45" s="19"/>
      <c r="D45" s="19"/>
      <c r="E45" s="19"/>
      <c r="F45" s="19"/>
      <c r="G45" s="19"/>
      <c r="H45" s="19"/>
      <c r="I45" s="19"/>
      <c r="J45" s="19"/>
      <c r="K45" s="19"/>
      <c r="L45" s="19"/>
      <c r="M45" s="19"/>
      <c r="N45" s="20"/>
      <c r="O45" s="75"/>
    </row>
    <row r="46" spans="1:15" x14ac:dyDescent="0.25">
      <c r="A46" s="74"/>
      <c r="B46" s="35" t="str">
        <f>A125</f>
        <v>2.0 Product / Production Planning &amp; Control</v>
      </c>
      <c r="C46" s="36"/>
      <c r="D46" s="36"/>
      <c r="E46" s="36"/>
      <c r="F46" s="36"/>
      <c r="G46" s="36"/>
      <c r="H46" s="37"/>
      <c r="I46" s="38">
        <f>SUM(I47:I51)</f>
        <v>25</v>
      </c>
      <c r="J46" s="38">
        <f>SUM(J47:J51)</f>
        <v>0</v>
      </c>
      <c r="K46" s="38">
        <f>SUM(K47:K51)</f>
        <v>100</v>
      </c>
      <c r="L46" s="38">
        <f>SUM(L47:L51)</f>
        <v>0</v>
      </c>
      <c r="M46" s="39">
        <f t="shared" ref="M46:M51" si="3">IF(L46=0,0,(1-(K46-L46)/K46))</f>
        <v>0</v>
      </c>
      <c r="N46" s="56" t="str">
        <f>IFERROR(AVERAGE(N127:N187),"NA")</f>
        <v>NA</v>
      </c>
      <c r="O46" s="75"/>
    </row>
    <row r="47" spans="1:15" x14ac:dyDescent="0.25">
      <c r="A47" s="74"/>
      <c r="B47" s="21"/>
      <c r="C47" s="22"/>
      <c r="D47" s="18" t="str">
        <f>B126</f>
        <v>Quality Planning</v>
      </c>
      <c r="E47" s="19"/>
      <c r="F47" s="19"/>
      <c r="G47" s="19"/>
      <c r="H47" s="20"/>
      <c r="I47" s="67">
        <f>COUNTA(B127:B135)</f>
        <v>6</v>
      </c>
      <c r="J47" s="67">
        <f>IFERROR(COUNT(N127:N135),0)</f>
        <v>0</v>
      </c>
      <c r="K47" s="67">
        <f t="shared" ref="K47:K51" si="4">I47*4</f>
        <v>24</v>
      </c>
      <c r="L47" s="67">
        <f>SUM(N127:N135)</f>
        <v>0</v>
      </c>
      <c r="M47" s="16">
        <f t="shared" si="3"/>
        <v>0</v>
      </c>
      <c r="N47" s="53" t="str">
        <f>IFERROR(AVERAGE(N127:N135),"NA")</f>
        <v>NA</v>
      </c>
      <c r="O47" s="75"/>
    </row>
    <row r="48" spans="1:15" x14ac:dyDescent="0.25">
      <c r="A48" s="74"/>
      <c r="B48" s="12"/>
      <c r="C48" s="13"/>
      <c r="D48" s="18" t="str">
        <f>B137</f>
        <v>Process Control</v>
      </c>
      <c r="E48" s="19"/>
      <c r="F48" s="19"/>
      <c r="G48" s="19"/>
      <c r="H48" s="20"/>
      <c r="I48" s="67">
        <f>COUNTA(B138:B168)</f>
        <v>9</v>
      </c>
      <c r="J48" s="67">
        <f>IFERROR(COUNT(N138:N168),0)</f>
        <v>0</v>
      </c>
      <c r="K48" s="67">
        <f t="shared" si="4"/>
        <v>36</v>
      </c>
      <c r="L48" s="67">
        <f>SUM(N138:N168)</f>
        <v>0</v>
      </c>
      <c r="M48" s="16">
        <f t="shared" si="3"/>
        <v>0</v>
      </c>
      <c r="N48" s="53" t="str">
        <f>IFERROR(AVERAGE(N138:N168),"NA")</f>
        <v>NA</v>
      </c>
      <c r="O48" s="75"/>
    </row>
    <row r="49" spans="1:15" x14ac:dyDescent="0.25">
      <c r="A49" s="74"/>
      <c r="B49" s="12"/>
      <c r="C49" s="13"/>
      <c r="D49" s="18" t="str">
        <f>B170</f>
        <v>Inspection and Testing</v>
      </c>
      <c r="E49" s="19"/>
      <c r="F49" s="19"/>
      <c r="G49" s="19"/>
      <c r="H49" s="20"/>
      <c r="I49" s="67">
        <f>COUNTA(B171:B175)</f>
        <v>5</v>
      </c>
      <c r="J49" s="67">
        <f>IFERROR(COUNT(N171:N175),0)</f>
        <v>0</v>
      </c>
      <c r="K49" s="67">
        <f t="shared" si="4"/>
        <v>20</v>
      </c>
      <c r="L49" s="67">
        <f>SUM(N171:N175)</f>
        <v>0</v>
      </c>
      <c r="M49" s="16">
        <f t="shared" si="3"/>
        <v>0</v>
      </c>
      <c r="N49" s="53" t="str">
        <f>IFERROR(AVERAGE(N171:N175),"NA")</f>
        <v>NA</v>
      </c>
      <c r="O49" s="75" t="s">
        <v>11</v>
      </c>
    </row>
    <row r="50" spans="1:15" x14ac:dyDescent="0.25">
      <c r="A50" s="74"/>
      <c r="B50" s="12"/>
      <c r="C50" s="13"/>
      <c r="D50" s="18" t="str">
        <f>B177</f>
        <v>Product Identification and Traceability</v>
      </c>
      <c r="E50" s="19"/>
      <c r="F50" s="19"/>
      <c r="G50" s="19"/>
      <c r="H50" s="20"/>
      <c r="I50" s="67">
        <f>COUNTA(B178:B180)</f>
        <v>3</v>
      </c>
      <c r="J50" s="67">
        <f>IFERROR(COUNT(N178:N180),0)</f>
        <v>0</v>
      </c>
      <c r="K50" s="67">
        <f t="shared" si="4"/>
        <v>12</v>
      </c>
      <c r="L50" s="67">
        <f>SUM(N178:N180)</f>
        <v>0</v>
      </c>
      <c r="M50" s="16">
        <f t="shared" si="3"/>
        <v>0</v>
      </c>
      <c r="N50" s="53" t="str">
        <f>IFERROR(AVERAGE(N178:N180),"NA")</f>
        <v>NA</v>
      </c>
      <c r="O50" s="75"/>
    </row>
    <row r="51" spans="1:15" x14ac:dyDescent="0.25">
      <c r="A51" s="74"/>
      <c r="B51" s="12"/>
      <c r="C51" s="13"/>
      <c r="D51" s="18" t="str">
        <f>B182</f>
        <v>Statistical Techniques</v>
      </c>
      <c r="E51" s="19"/>
      <c r="F51" s="19"/>
      <c r="G51" s="19"/>
      <c r="H51" s="20"/>
      <c r="I51" s="67">
        <f>COUNTA(B183:B184)</f>
        <v>2</v>
      </c>
      <c r="J51" s="67">
        <f>IFERROR(COUNT(N183:N184),0)</f>
        <v>0</v>
      </c>
      <c r="K51" s="67">
        <f t="shared" si="4"/>
        <v>8</v>
      </c>
      <c r="L51" s="67">
        <f>SUM(N183:N184)</f>
        <v>0</v>
      </c>
      <c r="M51" s="16">
        <f t="shared" si="3"/>
        <v>0</v>
      </c>
      <c r="N51" s="53" t="str">
        <f>IFERROR(AVERAGE(N183:N184),"NA")</f>
        <v>NA</v>
      </c>
      <c r="O51" s="75"/>
    </row>
    <row r="52" spans="1:15" x14ac:dyDescent="0.25">
      <c r="A52" s="74"/>
      <c r="B52" s="18"/>
      <c r="C52" s="19"/>
      <c r="D52" s="19"/>
      <c r="E52" s="19"/>
      <c r="F52" s="19"/>
      <c r="G52" s="19"/>
      <c r="H52" s="19"/>
      <c r="I52" s="19"/>
      <c r="J52" s="19"/>
      <c r="K52" s="19"/>
      <c r="L52" s="19"/>
      <c r="M52" s="19"/>
      <c r="N52" s="20"/>
      <c r="O52" s="75"/>
    </row>
    <row r="53" spans="1:15" x14ac:dyDescent="0.25">
      <c r="A53" s="74"/>
      <c r="B53" s="40" t="str">
        <f>A193</f>
        <v>3.0 Quality Management</v>
      </c>
      <c r="C53" s="41"/>
      <c r="D53" s="41"/>
      <c r="E53" s="41"/>
      <c r="F53" s="41"/>
      <c r="G53" s="41"/>
      <c r="H53" s="42"/>
      <c r="I53" s="43">
        <f>SUM(I54:I60)</f>
        <v>25</v>
      </c>
      <c r="J53" s="43">
        <f t="shared" ref="J53:L53" si="5">SUM(J54:J60)</f>
        <v>0</v>
      </c>
      <c r="K53" s="43">
        <f t="shared" si="5"/>
        <v>100</v>
      </c>
      <c r="L53" s="43">
        <f t="shared" si="5"/>
        <v>0</v>
      </c>
      <c r="M53" s="44">
        <f t="shared" ref="M53:M61" si="6">IF(L53=0,0,(1-(K53-L53)/K53))</f>
        <v>0</v>
      </c>
      <c r="N53" s="57" t="str">
        <f>IFERROR(AVERAGE(N195:N258),"NA")</f>
        <v>NA</v>
      </c>
      <c r="O53" s="75"/>
    </row>
    <row r="54" spans="1:15" x14ac:dyDescent="0.25">
      <c r="A54" s="74"/>
      <c r="B54" s="21"/>
      <c r="C54" s="22"/>
      <c r="D54" s="64" t="str">
        <f>B194</f>
        <v>Inspection, Measuring &amp; Test (Calibration) Equipment</v>
      </c>
      <c r="E54" s="19"/>
      <c r="F54" s="19"/>
      <c r="G54" s="19"/>
      <c r="H54" s="20"/>
      <c r="I54" s="67">
        <f>COUNTA(B195:B214)</f>
        <v>7</v>
      </c>
      <c r="J54" s="67">
        <f>IFERROR(COUNT(N195:N214),0)</f>
        <v>0</v>
      </c>
      <c r="K54" s="67">
        <f t="shared" ref="K54" si="7">I54*4</f>
        <v>28</v>
      </c>
      <c r="L54" s="67">
        <f>SUM(N195:N214)</f>
        <v>0</v>
      </c>
      <c r="M54" s="16">
        <f t="shared" si="6"/>
        <v>0</v>
      </c>
      <c r="N54" s="53" t="str">
        <f>IFERROR(AVERAGE(N195:N214),"NA")</f>
        <v>NA</v>
      </c>
      <c r="O54" s="75"/>
    </row>
    <row r="55" spans="1:15" x14ac:dyDescent="0.25">
      <c r="A55" s="74"/>
      <c r="B55" s="12"/>
      <c r="C55" s="13"/>
      <c r="D55" s="18" t="str">
        <f>B216</f>
        <v>Management Review</v>
      </c>
      <c r="E55" s="19"/>
      <c r="F55" s="19"/>
      <c r="G55" s="19"/>
      <c r="H55" s="20"/>
      <c r="I55" s="67">
        <f>COUNTA(B217:B218)</f>
        <v>2</v>
      </c>
      <c r="J55" s="67">
        <f>IFERROR(COUNT(N217:N218),0)</f>
        <v>0</v>
      </c>
      <c r="K55" s="67">
        <f t="shared" ref="K55:K60" si="8">I55*4</f>
        <v>8</v>
      </c>
      <c r="L55" s="67">
        <f>SUM(N217:N218)</f>
        <v>0</v>
      </c>
      <c r="M55" s="16">
        <f t="shared" si="6"/>
        <v>0</v>
      </c>
      <c r="N55" s="53" t="str">
        <f>IFERROR(AVERAGE(N217:N218),"NA")</f>
        <v>NA</v>
      </c>
      <c r="O55" s="75"/>
    </row>
    <row r="56" spans="1:15" x14ac:dyDescent="0.25">
      <c r="A56" s="74"/>
      <c r="B56" s="12"/>
      <c r="C56" s="13"/>
      <c r="D56" s="18" t="str">
        <f>B223</f>
        <v>Document Control</v>
      </c>
      <c r="E56" s="19"/>
      <c r="F56" s="19"/>
      <c r="G56" s="19"/>
      <c r="H56" s="20"/>
      <c r="I56" s="67">
        <f>COUNTA(B224:B230)</f>
        <v>2</v>
      </c>
      <c r="J56" s="67">
        <f>IFERROR(COUNT(N224:N230),0)</f>
        <v>0</v>
      </c>
      <c r="K56" s="67">
        <f t="shared" si="8"/>
        <v>8</v>
      </c>
      <c r="L56" s="67">
        <f>SUM(N224:N230)</f>
        <v>0</v>
      </c>
      <c r="M56" s="16">
        <f t="shared" si="6"/>
        <v>0</v>
      </c>
      <c r="N56" s="53" t="str">
        <f>IFERROR(AVERAGE(N224:N230),"NA")</f>
        <v>NA</v>
      </c>
      <c r="O56" s="75"/>
    </row>
    <row r="57" spans="1:15" x14ac:dyDescent="0.25">
      <c r="A57" s="74"/>
      <c r="B57" s="12"/>
      <c r="C57" s="13"/>
      <c r="D57" s="18" t="str">
        <f>B232</f>
        <v>Training</v>
      </c>
      <c r="E57" s="19"/>
      <c r="F57" s="19"/>
      <c r="G57" s="19"/>
      <c r="H57" s="20"/>
      <c r="I57" s="67">
        <f>COUNTA(B233:B236)</f>
        <v>2</v>
      </c>
      <c r="J57" s="67">
        <f>IFERROR(COUNT(N233:N236),0)</f>
        <v>0</v>
      </c>
      <c r="K57" s="67">
        <f t="shared" si="8"/>
        <v>8</v>
      </c>
      <c r="L57" s="67">
        <f>SUM(N233:N236)</f>
        <v>0</v>
      </c>
      <c r="M57" s="16">
        <f t="shared" si="6"/>
        <v>0</v>
      </c>
      <c r="N57" s="53" t="str">
        <f>IFERROR(AVERAGE(N233:N236),"NA")</f>
        <v>NA</v>
      </c>
      <c r="O57" s="75"/>
    </row>
    <row r="58" spans="1:15" x14ac:dyDescent="0.25">
      <c r="A58" s="74"/>
      <c r="B58" s="12"/>
      <c r="C58" s="13"/>
      <c r="D58" s="18" t="str">
        <f>B239</f>
        <v>Non-Conformance</v>
      </c>
      <c r="E58" s="19"/>
      <c r="F58" s="19"/>
      <c r="G58" s="19"/>
      <c r="H58" s="20"/>
      <c r="I58" s="67">
        <f>COUNTA(B240:B245)</f>
        <v>6</v>
      </c>
      <c r="J58" s="67">
        <f>IFERROR(COUNT(N240:N245),0)</f>
        <v>0</v>
      </c>
      <c r="K58" s="67">
        <f t="shared" si="8"/>
        <v>24</v>
      </c>
      <c r="L58" s="67">
        <f>SUM(N240:N245)</f>
        <v>0</v>
      </c>
      <c r="M58" s="16">
        <f t="shared" si="6"/>
        <v>0</v>
      </c>
      <c r="N58" s="53" t="str">
        <f>IFERROR(AVERAGE(N240:N245),"NA")</f>
        <v>NA</v>
      </c>
      <c r="O58" s="75"/>
    </row>
    <row r="59" spans="1:15" x14ac:dyDescent="0.25">
      <c r="A59" s="74"/>
      <c r="B59" s="12"/>
      <c r="C59" s="13"/>
      <c r="D59" s="18" t="str">
        <f>B247</f>
        <v>Corrective and Preventive Action</v>
      </c>
      <c r="E59" s="19"/>
      <c r="F59" s="19"/>
      <c r="G59" s="19"/>
      <c r="H59" s="20"/>
      <c r="I59" s="67">
        <f>COUNTA(B248:B254)</f>
        <v>4</v>
      </c>
      <c r="J59" s="67">
        <f>IFERROR(COUNT(N248:N254),0)</f>
        <v>0</v>
      </c>
      <c r="K59" s="67">
        <f t="shared" si="8"/>
        <v>16</v>
      </c>
      <c r="L59" s="67">
        <f>SUM(N248:N254)</f>
        <v>0</v>
      </c>
      <c r="M59" s="16">
        <f t="shared" si="6"/>
        <v>0</v>
      </c>
      <c r="N59" s="53" t="str">
        <f>IFERROR(AVERAGE(N248:N254),"NA")</f>
        <v>NA</v>
      </c>
      <c r="O59" s="75"/>
    </row>
    <row r="60" spans="1:15" x14ac:dyDescent="0.25">
      <c r="A60" s="74"/>
      <c r="B60" s="23"/>
      <c r="C60" s="24"/>
      <c r="D60" s="18" t="str">
        <f>B256</f>
        <v>Storage, Packaging &amp; Preservation</v>
      </c>
      <c r="E60" s="19"/>
      <c r="F60" s="19"/>
      <c r="G60" s="19"/>
      <c r="H60" s="20"/>
      <c r="I60" s="67">
        <f>COUNTA(B257:B258)</f>
        <v>2</v>
      </c>
      <c r="J60" s="67">
        <f>IFERROR(COUNT(N257:N258),0)</f>
        <v>0</v>
      </c>
      <c r="K60" s="67">
        <f t="shared" si="8"/>
        <v>8</v>
      </c>
      <c r="L60" s="67">
        <f>SUM(N257:N258)</f>
        <v>0</v>
      </c>
      <c r="M60" s="16">
        <f t="shared" si="6"/>
        <v>0</v>
      </c>
      <c r="N60" s="53" t="str">
        <f>IFERROR(AVERAGE(N257:N258),"NA")</f>
        <v>NA</v>
      </c>
      <c r="O60" s="75"/>
    </row>
    <row r="61" spans="1:15" x14ac:dyDescent="0.25">
      <c r="A61" s="74"/>
      <c r="B61" s="25" t="s">
        <v>21</v>
      </c>
      <c r="C61" s="26"/>
      <c r="D61" s="26"/>
      <c r="E61" s="26"/>
      <c r="F61" s="26"/>
      <c r="G61" s="26"/>
      <c r="H61" s="27"/>
      <c r="I61" s="28">
        <f>SUM(I53,I46,I41)</f>
        <v>57</v>
      </c>
      <c r="J61" s="28">
        <f>SUM(J53,J46,J41)</f>
        <v>0</v>
      </c>
      <c r="K61" s="28">
        <f>SUM(K53,K46,K41)</f>
        <v>228</v>
      </c>
      <c r="L61" s="28">
        <f>SUM(L53,L46,L41)</f>
        <v>0</v>
      </c>
      <c r="M61" s="29">
        <f t="shared" si="6"/>
        <v>0</v>
      </c>
      <c r="N61" s="54" t="str">
        <f>IF(J61=0,"NA",L61/J61)</f>
        <v>NA</v>
      </c>
      <c r="O61" s="75"/>
    </row>
    <row r="62" spans="1:15" ht="15.75" thickBot="1" x14ac:dyDescent="0.3">
      <c r="A62" s="107"/>
      <c r="B62" s="110"/>
      <c r="C62" s="110"/>
      <c r="D62" s="110"/>
      <c r="E62" s="110"/>
      <c r="F62" s="110"/>
      <c r="G62" s="110"/>
      <c r="H62" s="110"/>
      <c r="I62" s="110"/>
      <c r="J62" s="110"/>
      <c r="K62" s="110"/>
      <c r="L62" s="110"/>
      <c r="M62" s="110"/>
      <c r="N62" s="110"/>
      <c r="O62" s="109"/>
    </row>
    <row r="63" spans="1:15" x14ac:dyDescent="0.25">
      <c r="A63" s="74"/>
      <c r="B63" s="245" t="s">
        <v>162</v>
      </c>
      <c r="C63" s="245"/>
      <c r="D63" s="245"/>
      <c r="E63" s="245"/>
      <c r="F63" s="245"/>
      <c r="G63" s="245"/>
      <c r="H63" s="245"/>
      <c r="I63" s="245"/>
      <c r="J63" s="245"/>
      <c r="K63" s="245"/>
      <c r="L63" s="245"/>
      <c r="M63" s="245"/>
      <c r="N63" s="245"/>
      <c r="O63" s="75"/>
    </row>
    <row r="64" spans="1:15" x14ac:dyDescent="0.25">
      <c r="A64" s="74"/>
      <c r="B64" s="208" t="s">
        <v>109</v>
      </c>
      <c r="C64" s="208"/>
      <c r="D64" s="208" t="s">
        <v>110</v>
      </c>
      <c r="E64" s="208"/>
      <c r="F64" s="208"/>
      <c r="G64" s="208"/>
      <c r="H64" s="208"/>
      <c r="I64" s="208"/>
      <c r="J64" s="208"/>
      <c r="K64" s="208"/>
      <c r="L64" s="208"/>
      <c r="M64" s="208" t="s">
        <v>163</v>
      </c>
      <c r="N64" s="208"/>
      <c r="O64" s="75"/>
    </row>
    <row r="65" spans="1:15" x14ac:dyDescent="0.25">
      <c r="A65" s="74"/>
      <c r="B65" s="159"/>
      <c r="C65" s="159"/>
      <c r="D65" s="159"/>
      <c r="E65" s="159"/>
      <c r="F65" s="159"/>
      <c r="G65" s="159"/>
      <c r="H65" s="159"/>
      <c r="I65" s="159"/>
      <c r="J65" s="159"/>
      <c r="K65" s="159"/>
      <c r="L65" s="159"/>
      <c r="M65" s="159"/>
      <c r="N65" s="159"/>
      <c r="O65" s="75"/>
    </row>
    <row r="66" spans="1:15" x14ac:dyDescent="0.25">
      <c r="A66" s="74"/>
      <c r="B66" s="159"/>
      <c r="C66" s="159"/>
      <c r="D66" s="159"/>
      <c r="E66" s="159"/>
      <c r="F66" s="159"/>
      <c r="G66" s="159"/>
      <c r="H66" s="159"/>
      <c r="I66" s="159"/>
      <c r="J66" s="159"/>
      <c r="K66" s="159"/>
      <c r="L66" s="159"/>
      <c r="M66" s="159"/>
      <c r="N66" s="159"/>
      <c r="O66" s="75"/>
    </row>
    <row r="67" spans="1:15" x14ac:dyDescent="0.25">
      <c r="A67" s="74"/>
      <c r="B67" s="159"/>
      <c r="C67" s="159"/>
      <c r="D67" s="159"/>
      <c r="E67" s="159"/>
      <c r="F67" s="159"/>
      <c r="G67" s="159"/>
      <c r="H67" s="159"/>
      <c r="I67" s="159"/>
      <c r="J67" s="159"/>
      <c r="K67" s="159"/>
      <c r="L67" s="159"/>
      <c r="M67" s="159"/>
      <c r="N67" s="159"/>
      <c r="O67" s="75"/>
    </row>
    <row r="68" spans="1:15" x14ac:dyDescent="0.25">
      <c r="A68" s="74"/>
      <c r="B68" s="159"/>
      <c r="C68" s="159"/>
      <c r="D68" s="159"/>
      <c r="E68" s="159"/>
      <c r="F68" s="159"/>
      <c r="G68" s="159"/>
      <c r="H68" s="159"/>
      <c r="I68" s="159"/>
      <c r="J68" s="159"/>
      <c r="K68" s="159"/>
      <c r="L68" s="159"/>
      <c r="M68" s="159"/>
      <c r="N68" s="159"/>
      <c r="O68" s="75"/>
    </row>
    <row r="69" spans="1:15" x14ac:dyDescent="0.25">
      <c r="A69" s="74"/>
      <c r="B69" s="159"/>
      <c r="C69" s="159"/>
      <c r="D69" s="159"/>
      <c r="E69" s="159"/>
      <c r="F69" s="159"/>
      <c r="G69" s="159"/>
      <c r="H69" s="159"/>
      <c r="I69" s="159"/>
      <c r="J69" s="159"/>
      <c r="K69" s="159"/>
      <c r="L69" s="159"/>
      <c r="M69" s="159"/>
      <c r="N69" s="159"/>
      <c r="O69" s="75"/>
    </row>
    <row r="70" spans="1:15" x14ac:dyDescent="0.25">
      <c r="A70" s="74"/>
      <c r="B70" s="159"/>
      <c r="C70" s="159"/>
      <c r="D70" s="159"/>
      <c r="E70" s="159"/>
      <c r="F70" s="159"/>
      <c r="G70" s="159"/>
      <c r="H70" s="159"/>
      <c r="I70" s="159"/>
      <c r="J70" s="159"/>
      <c r="K70" s="159"/>
      <c r="L70" s="159"/>
      <c r="M70" s="159"/>
      <c r="N70" s="159"/>
      <c r="O70" s="75"/>
    </row>
    <row r="71" spans="1:15" x14ac:dyDescent="0.25">
      <c r="A71" s="74"/>
      <c r="B71" s="159"/>
      <c r="C71" s="159"/>
      <c r="D71" s="159"/>
      <c r="E71" s="159"/>
      <c r="F71" s="159"/>
      <c r="G71" s="159"/>
      <c r="H71" s="159"/>
      <c r="I71" s="159"/>
      <c r="J71" s="159"/>
      <c r="K71" s="159"/>
      <c r="L71" s="159"/>
      <c r="M71" s="159"/>
      <c r="N71" s="159"/>
      <c r="O71" s="75"/>
    </row>
    <row r="72" spans="1:15" x14ac:dyDescent="0.25">
      <c r="A72" s="74"/>
      <c r="B72" s="2"/>
      <c r="C72" s="2"/>
      <c r="D72" s="2"/>
      <c r="E72" s="2"/>
      <c r="F72" s="2"/>
      <c r="G72" s="2"/>
      <c r="H72" s="2"/>
      <c r="I72" s="2"/>
      <c r="J72" s="2"/>
      <c r="K72" s="2"/>
      <c r="L72" s="2"/>
      <c r="M72" s="2"/>
      <c r="N72" s="2"/>
      <c r="O72" s="75"/>
    </row>
    <row r="73" spans="1:15" x14ac:dyDescent="0.25">
      <c r="A73" s="74"/>
      <c r="B73" s="162" t="s">
        <v>109</v>
      </c>
      <c r="C73" s="162"/>
      <c r="D73" s="162" t="s">
        <v>111</v>
      </c>
      <c r="E73" s="162"/>
      <c r="F73" s="162"/>
      <c r="G73" s="162"/>
      <c r="H73" s="162"/>
      <c r="I73" s="162"/>
      <c r="J73" s="162"/>
      <c r="K73" s="162"/>
      <c r="L73" s="162"/>
      <c r="M73" s="162" t="s">
        <v>163</v>
      </c>
      <c r="N73" s="162"/>
      <c r="O73" s="75"/>
    </row>
    <row r="74" spans="1:15" x14ac:dyDescent="0.25">
      <c r="A74" s="74"/>
      <c r="B74" s="159"/>
      <c r="C74" s="159"/>
      <c r="D74" s="159"/>
      <c r="E74" s="159"/>
      <c r="F74" s="159"/>
      <c r="G74" s="159"/>
      <c r="H74" s="159"/>
      <c r="I74" s="159"/>
      <c r="J74" s="159"/>
      <c r="K74" s="159"/>
      <c r="L74" s="159"/>
      <c r="M74" s="159"/>
      <c r="N74" s="159"/>
      <c r="O74" s="75"/>
    </row>
    <row r="75" spans="1:15" x14ac:dyDescent="0.25">
      <c r="A75" s="74"/>
      <c r="B75" s="159"/>
      <c r="C75" s="159"/>
      <c r="D75" s="159"/>
      <c r="E75" s="159"/>
      <c r="F75" s="159"/>
      <c r="G75" s="159"/>
      <c r="H75" s="159"/>
      <c r="I75" s="159"/>
      <c r="J75" s="159"/>
      <c r="K75" s="159"/>
      <c r="L75" s="159"/>
      <c r="M75" s="159"/>
      <c r="N75" s="159"/>
      <c r="O75" s="75"/>
    </row>
    <row r="76" spans="1:15" x14ac:dyDescent="0.25">
      <c r="A76" s="74"/>
      <c r="B76" s="159"/>
      <c r="C76" s="159"/>
      <c r="D76" s="159"/>
      <c r="E76" s="159"/>
      <c r="F76" s="159"/>
      <c r="G76" s="159"/>
      <c r="H76" s="159"/>
      <c r="I76" s="159"/>
      <c r="J76" s="159"/>
      <c r="K76" s="159"/>
      <c r="L76" s="159"/>
      <c r="M76" s="159"/>
      <c r="N76" s="159"/>
      <c r="O76" s="75"/>
    </row>
    <row r="77" spans="1:15" x14ac:dyDescent="0.25">
      <c r="A77" s="74"/>
      <c r="B77" s="159"/>
      <c r="C77" s="159"/>
      <c r="D77" s="159"/>
      <c r="E77" s="159"/>
      <c r="F77" s="159"/>
      <c r="G77" s="159"/>
      <c r="H77" s="159"/>
      <c r="I77" s="159"/>
      <c r="J77" s="159"/>
      <c r="K77" s="159"/>
      <c r="L77" s="159"/>
      <c r="M77" s="159"/>
      <c r="N77" s="159"/>
      <c r="O77" s="75"/>
    </row>
    <row r="78" spans="1:15" x14ac:dyDescent="0.25">
      <c r="A78" s="74"/>
      <c r="B78" s="159"/>
      <c r="C78" s="159"/>
      <c r="D78" s="159"/>
      <c r="E78" s="159"/>
      <c r="F78" s="159"/>
      <c r="G78" s="159"/>
      <c r="H78" s="159"/>
      <c r="I78" s="159"/>
      <c r="J78" s="159"/>
      <c r="K78" s="159"/>
      <c r="L78" s="159"/>
      <c r="M78" s="159"/>
      <c r="N78" s="159"/>
      <c r="O78" s="75"/>
    </row>
    <row r="79" spans="1:15" x14ac:dyDescent="0.25">
      <c r="A79" s="74"/>
      <c r="B79" s="159"/>
      <c r="C79" s="159"/>
      <c r="D79" s="159"/>
      <c r="E79" s="159"/>
      <c r="F79" s="159"/>
      <c r="G79" s="159"/>
      <c r="H79" s="159"/>
      <c r="I79" s="159"/>
      <c r="J79" s="159"/>
      <c r="K79" s="159"/>
      <c r="L79" s="159"/>
      <c r="M79" s="159"/>
      <c r="N79" s="159"/>
      <c r="O79" s="75"/>
    </row>
    <row r="80" spans="1:15" x14ac:dyDescent="0.25">
      <c r="A80" s="74"/>
      <c r="B80" s="159"/>
      <c r="C80" s="159"/>
      <c r="D80" s="159"/>
      <c r="E80" s="159"/>
      <c r="F80" s="159"/>
      <c r="G80" s="159"/>
      <c r="H80" s="159"/>
      <c r="I80" s="159"/>
      <c r="J80" s="159"/>
      <c r="K80" s="159"/>
      <c r="L80" s="159"/>
      <c r="M80" s="159"/>
      <c r="N80" s="159"/>
      <c r="O80" s="75"/>
    </row>
    <row r="81" spans="1:15" x14ac:dyDescent="0.25">
      <c r="A81" s="74"/>
      <c r="B81" s="2"/>
      <c r="C81" s="2"/>
      <c r="D81" s="2"/>
      <c r="E81" s="2"/>
      <c r="F81" s="2"/>
      <c r="G81" s="2"/>
      <c r="H81" s="2"/>
      <c r="I81" s="2"/>
      <c r="J81" s="2"/>
      <c r="K81" s="2"/>
      <c r="L81" s="2"/>
      <c r="M81" s="2"/>
      <c r="N81" s="2"/>
      <c r="O81" s="75"/>
    </row>
    <row r="82" spans="1:15" x14ac:dyDescent="0.25">
      <c r="A82" s="74"/>
      <c r="B82" s="160" t="s">
        <v>109</v>
      </c>
      <c r="C82" s="160"/>
      <c r="D82" s="241" t="s">
        <v>112</v>
      </c>
      <c r="E82" s="242"/>
      <c r="F82" s="242"/>
      <c r="G82" s="242"/>
      <c r="H82" s="242"/>
      <c r="I82" s="242"/>
      <c r="J82" s="242"/>
      <c r="K82" s="242"/>
      <c r="L82" s="242"/>
      <c r="M82" s="242"/>
      <c r="N82" s="243"/>
      <c r="O82" s="75"/>
    </row>
    <row r="83" spans="1:15" x14ac:dyDescent="0.25">
      <c r="A83" s="74"/>
      <c r="B83" s="159"/>
      <c r="C83" s="159"/>
      <c r="D83" s="186"/>
      <c r="E83" s="187"/>
      <c r="F83" s="187"/>
      <c r="G83" s="187"/>
      <c r="H83" s="187"/>
      <c r="I83" s="187"/>
      <c r="J83" s="187"/>
      <c r="K83" s="187"/>
      <c r="L83" s="187"/>
      <c r="M83" s="187"/>
      <c r="N83" s="188"/>
      <c r="O83" s="75"/>
    </row>
    <row r="84" spans="1:15" x14ac:dyDescent="0.25">
      <c r="A84" s="74"/>
      <c r="B84" s="159"/>
      <c r="C84" s="159"/>
      <c r="D84" s="186"/>
      <c r="E84" s="187"/>
      <c r="F84" s="187"/>
      <c r="G84" s="187"/>
      <c r="H84" s="187"/>
      <c r="I84" s="187"/>
      <c r="J84" s="187"/>
      <c r="K84" s="187"/>
      <c r="L84" s="187"/>
      <c r="M84" s="187"/>
      <c r="N84" s="188"/>
      <c r="O84" s="75"/>
    </row>
    <row r="85" spans="1:15" x14ac:dyDescent="0.25">
      <c r="A85" s="74"/>
      <c r="B85" s="159"/>
      <c r="C85" s="159"/>
      <c r="D85" s="186"/>
      <c r="E85" s="187"/>
      <c r="F85" s="187"/>
      <c r="G85" s="187"/>
      <c r="H85" s="187"/>
      <c r="I85" s="187"/>
      <c r="J85" s="187"/>
      <c r="K85" s="187"/>
      <c r="L85" s="187"/>
      <c r="M85" s="187"/>
      <c r="N85" s="188"/>
      <c r="O85" s="75"/>
    </row>
    <row r="86" spans="1:15" x14ac:dyDescent="0.25">
      <c r="A86" s="74"/>
      <c r="B86" s="159"/>
      <c r="C86" s="159"/>
      <c r="D86" s="186"/>
      <c r="E86" s="187"/>
      <c r="F86" s="187"/>
      <c r="G86" s="187"/>
      <c r="H86" s="187"/>
      <c r="I86" s="187"/>
      <c r="J86" s="187"/>
      <c r="K86" s="187"/>
      <c r="L86" s="187"/>
      <c r="M86" s="187"/>
      <c r="N86" s="188"/>
      <c r="O86" s="75"/>
    </row>
    <row r="87" spans="1:15" x14ac:dyDescent="0.25">
      <c r="A87" s="74"/>
      <c r="B87" s="159"/>
      <c r="C87" s="159"/>
      <c r="D87" s="186"/>
      <c r="E87" s="187"/>
      <c r="F87" s="187"/>
      <c r="G87" s="187"/>
      <c r="H87" s="187"/>
      <c r="I87" s="187"/>
      <c r="J87" s="187"/>
      <c r="K87" s="187"/>
      <c r="L87" s="187"/>
      <c r="M87" s="187"/>
      <c r="N87" s="188"/>
      <c r="O87" s="75"/>
    </row>
    <row r="88" spans="1:15" x14ac:dyDescent="0.25">
      <c r="A88" s="74"/>
      <c r="B88" s="159"/>
      <c r="C88" s="159"/>
      <c r="D88" s="186"/>
      <c r="E88" s="187"/>
      <c r="F88" s="187"/>
      <c r="G88" s="187"/>
      <c r="H88" s="187"/>
      <c r="I88" s="187"/>
      <c r="J88" s="187"/>
      <c r="K88" s="187"/>
      <c r="L88" s="187"/>
      <c r="M88" s="187"/>
      <c r="N88" s="188"/>
      <c r="O88" s="75"/>
    </row>
    <row r="89" spans="1:15" x14ac:dyDescent="0.25">
      <c r="A89" s="74"/>
      <c r="B89" s="159"/>
      <c r="C89" s="159"/>
      <c r="D89" s="186"/>
      <c r="E89" s="187"/>
      <c r="F89" s="187"/>
      <c r="G89" s="187"/>
      <c r="H89" s="187"/>
      <c r="I89" s="187"/>
      <c r="J89" s="187"/>
      <c r="K89" s="187"/>
      <c r="L89" s="187"/>
      <c r="M89" s="187"/>
      <c r="N89" s="188"/>
      <c r="O89" s="75"/>
    </row>
    <row r="90" spans="1:15" x14ac:dyDescent="0.25">
      <c r="A90" s="74"/>
      <c r="B90" s="161"/>
      <c r="C90" s="161"/>
      <c r="D90" s="186"/>
      <c r="E90" s="187"/>
      <c r="F90" s="187"/>
      <c r="G90" s="187"/>
      <c r="H90" s="187"/>
      <c r="I90" s="187"/>
      <c r="J90" s="187"/>
      <c r="K90" s="187"/>
      <c r="L90" s="187"/>
      <c r="M90" s="187"/>
      <c r="N90" s="188"/>
      <c r="O90" s="75"/>
    </row>
    <row r="91" spans="1:15" ht="15.75" thickBot="1" x14ac:dyDescent="0.3">
      <c r="A91" s="107"/>
      <c r="B91" s="110"/>
      <c r="C91" s="110"/>
      <c r="D91" s="110"/>
      <c r="E91" s="110"/>
      <c r="F91" s="110"/>
      <c r="G91" s="110"/>
      <c r="H91" s="110"/>
      <c r="I91" s="110"/>
      <c r="J91" s="110"/>
      <c r="K91" s="110"/>
      <c r="L91" s="110"/>
      <c r="M91" s="110"/>
      <c r="N91" s="110"/>
      <c r="O91" s="109"/>
    </row>
    <row r="92" spans="1:15" ht="62.25" customHeight="1" x14ac:dyDescent="0.25">
      <c r="A92" s="74"/>
      <c r="B92" s="226" t="s">
        <v>164</v>
      </c>
      <c r="C92" s="226"/>
      <c r="D92" s="226"/>
      <c r="E92" s="226"/>
      <c r="F92" s="226"/>
      <c r="G92" s="226"/>
      <c r="H92" s="226"/>
      <c r="I92" s="226"/>
      <c r="J92" s="226"/>
      <c r="K92" s="226"/>
      <c r="L92" s="226"/>
      <c r="M92" s="226"/>
      <c r="N92" s="226"/>
      <c r="O92" s="75"/>
    </row>
    <row r="93" spans="1:15" s="9" customFormat="1" ht="21" customHeight="1" x14ac:dyDescent="0.25">
      <c r="A93" s="83" t="s">
        <v>124</v>
      </c>
      <c r="B93" s="8"/>
      <c r="C93" s="8"/>
      <c r="D93" s="8"/>
      <c r="E93" s="8"/>
      <c r="F93" s="8"/>
      <c r="G93" s="8"/>
      <c r="H93" s="8"/>
      <c r="I93" s="8"/>
      <c r="J93" s="8"/>
      <c r="K93" s="8"/>
      <c r="L93" s="8"/>
      <c r="M93" s="8"/>
      <c r="N93" s="8"/>
      <c r="O93" s="84"/>
    </row>
    <row r="94" spans="1:15" ht="15" customHeight="1" x14ac:dyDescent="0.25">
      <c r="A94" s="85"/>
      <c r="B94" s="225" t="s">
        <v>22</v>
      </c>
      <c r="C94" s="225" t="s">
        <v>23</v>
      </c>
      <c r="D94" s="225"/>
      <c r="E94" s="225"/>
      <c r="F94" s="225"/>
      <c r="G94" s="265" t="s">
        <v>24</v>
      </c>
      <c r="H94" s="266"/>
      <c r="I94" s="267"/>
      <c r="J94" s="259" t="s">
        <v>25</v>
      </c>
      <c r="K94" s="260"/>
      <c r="L94" s="260"/>
      <c r="M94" s="261"/>
      <c r="N94" s="268" t="s">
        <v>121</v>
      </c>
      <c r="O94" s="86"/>
    </row>
    <row r="95" spans="1:15" x14ac:dyDescent="0.25">
      <c r="A95" s="85"/>
      <c r="B95" s="225"/>
      <c r="C95" s="225"/>
      <c r="D95" s="225"/>
      <c r="E95" s="225"/>
      <c r="F95" s="225"/>
      <c r="G95" s="69">
        <v>0</v>
      </c>
      <c r="H95" s="69">
        <v>3</v>
      </c>
      <c r="I95" s="69">
        <v>4</v>
      </c>
      <c r="J95" s="262"/>
      <c r="K95" s="263"/>
      <c r="L95" s="263"/>
      <c r="M95" s="264"/>
      <c r="N95" s="269"/>
      <c r="O95" s="86"/>
    </row>
    <row r="96" spans="1:15" x14ac:dyDescent="0.25">
      <c r="A96" s="85"/>
      <c r="B96" s="229" t="s">
        <v>135</v>
      </c>
      <c r="C96" s="230"/>
      <c r="D96" s="230"/>
      <c r="E96" s="230"/>
      <c r="F96" s="230"/>
      <c r="G96" s="230"/>
      <c r="H96" s="230"/>
      <c r="I96" s="230"/>
      <c r="J96" s="230"/>
      <c r="K96" s="230"/>
      <c r="L96" s="230"/>
      <c r="M96" s="230"/>
      <c r="N96" s="231"/>
      <c r="O96" s="86"/>
    </row>
    <row r="97" spans="1:15" ht="66.75" customHeight="1" x14ac:dyDescent="0.25">
      <c r="A97" s="85"/>
      <c r="B97" s="67">
        <v>1.1000000000000001</v>
      </c>
      <c r="C97" s="185" t="s">
        <v>123</v>
      </c>
      <c r="D97" s="185"/>
      <c r="E97" s="185"/>
      <c r="F97" s="185"/>
      <c r="G97" s="232" t="s">
        <v>131</v>
      </c>
      <c r="H97" s="233"/>
      <c r="I97" s="234"/>
      <c r="J97" s="235"/>
      <c r="K97" s="236"/>
      <c r="L97" s="236"/>
      <c r="M97" s="237"/>
      <c r="N97" s="73"/>
      <c r="O97" s="86"/>
    </row>
    <row r="98" spans="1:15" x14ac:dyDescent="0.25">
      <c r="A98" s="85"/>
      <c r="B98" s="229" t="s">
        <v>136</v>
      </c>
      <c r="C98" s="230"/>
      <c r="D98" s="230"/>
      <c r="E98" s="230"/>
      <c r="F98" s="230"/>
      <c r="G98" s="230"/>
      <c r="H98" s="230"/>
      <c r="I98" s="230"/>
      <c r="J98" s="230"/>
      <c r="K98" s="230"/>
      <c r="L98" s="230"/>
      <c r="M98" s="230"/>
      <c r="N98" s="231"/>
      <c r="O98" s="86"/>
    </row>
    <row r="99" spans="1:15" ht="96" customHeight="1" x14ac:dyDescent="0.25">
      <c r="A99" s="85"/>
      <c r="B99" s="67">
        <v>1.2</v>
      </c>
      <c r="C99" s="185" t="s">
        <v>132</v>
      </c>
      <c r="D99" s="185"/>
      <c r="E99" s="185"/>
      <c r="F99" s="185"/>
      <c r="G99" s="3" t="s">
        <v>26</v>
      </c>
      <c r="H99" s="3" t="s">
        <v>27</v>
      </c>
      <c r="I99" s="3" t="s">
        <v>28</v>
      </c>
      <c r="J99" s="178"/>
      <c r="K99" s="178"/>
      <c r="L99" s="178"/>
      <c r="M99" s="178"/>
      <c r="N99" s="73"/>
      <c r="O99" s="86"/>
    </row>
    <row r="100" spans="1:15" ht="144" x14ac:dyDescent="0.25">
      <c r="A100" s="85"/>
      <c r="B100" s="67">
        <v>1.3</v>
      </c>
      <c r="C100" s="185" t="s">
        <v>29</v>
      </c>
      <c r="D100" s="185"/>
      <c r="E100" s="185"/>
      <c r="F100" s="185"/>
      <c r="G100" s="3" t="s">
        <v>125</v>
      </c>
      <c r="H100" s="3" t="s">
        <v>126</v>
      </c>
      <c r="I100" s="3" t="s">
        <v>127</v>
      </c>
      <c r="J100" s="178"/>
      <c r="K100" s="178"/>
      <c r="L100" s="178"/>
      <c r="M100" s="178"/>
      <c r="N100" s="73"/>
      <c r="O100" s="86"/>
    </row>
    <row r="101" spans="1:15" ht="84" x14ac:dyDescent="0.25">
      <c r="A101" s="85"/>
      <c r="B101" s="67">
        <v>1.4</v>
      </c>
      <c r="C101" s="185" t="s">
        <v>133</v>
      </c>
      <c r="D101" s="185"/>
      <c r="E101" s="185"/>
      <c r="F101" s="185"/>
      <c r="G101" s="3" t="s">
        <v>128</v>
      </c>
      <c r="H101" s="3" t="s">
        <v>129</v>
      </c>
      <c r="I101" s="3" t="s">
        <v>130</v>
      </c>
      <c r="J101" s="178"/>
      <c r="K101" s="178"/>
      <c r="L101" s="178"/>
      <c r="M101" s="178"/>
      <c r="N101" s="73"/>
      <c r="O101" s="86"/>
    </row>
    <row r="102" spans="1:15" x14ac:dyDescent="0.25">
      <c r="A102" s="85"/>
      <c r="B102" s="229" t="s">
        <v>137</v>
      </c>
      <c r="C102" s="230"/>
      <c r="D102" s="230"/>
      <c r="E102" s="230"/>
      <c r="F102" s="230"/>
      <c r="G102" s="230"/>
      <c r="H102" s="230"/>
      <c r="I102" s="230"/>
      <c r="J102" s="230"/>
      <c r="K102" s="230"/>
      <c r="L102" s="230"/>
      <c r="M102" s="230"/>
      <c r="N102" s="231"/>
      <c r="O102" s="86"/>
    </row>
    <row r="103" spans="1:15" ht="156" x14ac:dyDescent="0.25">
      <c r="A103" s="85"/>
      <c r="B103" s="67">
        <v>1.5</v>
      </c>
      <c r="C103" s="185" t="s">
        <v>205</v>
      </c>
      <c r="D103" s="185"/>
      <c r="E103" s="185"/>
      <c r="F103" s="185"/>
      <c r="G103" s="3" t="s">
        <v>201</v>
      </c>
      <c r="H103" s="3" t="s">
        <v>30</v>
      </c>
      <c r="I103" s="3" t="s">
        <v>202</v>
      </c>
      <c r="J103" s="178"/>
      <c r="K103" s="178"/>
      <c r="L103" s="178"/>
      <c r="M103" s="178"/>
      <c r="N103" s="73"/>
      <c r="O103" s="86"/>
    </row>
    <row r="104" spans="1:15" ht="120" x14ac:dyDescent="0.25">
      <c r="A104" s="85"/>
      <c r="B104" s="67">
        <v>1.6</v>
      </c>
      <c r="C104" s="185" t="s">
        <v>203</v>
      </c>
      <c r="D104" s="185"/>
      <c r="E104" s="185"/>
      <c r="F104" s="185"/>
      <c r="G104" s="3" t="s">
        <v>31</v>
      </c>
      <c r="H104" s="3" t="s">
        <v>32</v>
      </c>
      <c r="I104" s="3" t="s">
        <v>28</v>
      </c>
      <c r="J104" s="178"/>
      <c r="K104" s="178"/>
      <c r="L104" s="178"/>
      <c r="M104" s="178"/>
      <c r="N104" s="73"/>
      <c r="O104" s="86"/>
    </row>
    <row r="105" spans="1:15" ht="192" x14ac:dyDescent="0.25">
      <c r="A105" s="85"/>
      <c r="B105" s="67">
        <v>1.7</v>
      </c>
      <c r="C105" s="185" t="s">
        <v>134</v>
      </c>
      <c r="D105" s="185"/>
      <c r="E105" s="185"/>
      <c r="F105" s="185"/>
      <c r="G105" s="3" t="s">
        <v>33</v>
      </c>
      <c r="H105" s="3" t="s">
        <v>34</v>
      </c>
      <c r="I105" s="3" t="s">
        <v>35</v>
      </c>
      <c r="J105" s="178"/>
      <c r="K105" s="178"/>
      <c r="L105" s="178"/>
      <c r="M105" s="178"/>
      <c r="N105" s="73"/>
      <c r="O105" s="86"/>
    </row>
    <row r="106" spans="1:15" x14ac:dyDescent="0.25">
      <c r="A106" s="85"/>
      <c r="B106" s="4"/>
      <c r="C106" s="4"/>
      <c r="D106" s="4"/>
      <c r="E106" s="4"/>
      <c r="F106" s="4"/>
      <c r="G106" s="4"/>
      <c r="H106" s="4"/>
      <c r="I106" s="4"/>
      <c r="J106" s="4"/>
      <c r="K106" s="4"/>
      <c r="L106" s="4"/>
      <c r="M106" s="4"/>
      <c r="N106" s="4"/>
      <c r="O106" s="86"/>
    </row>
    <row r="107" spans="1:15" x14ac:dyDescent="0.25">
      <c r="A107" s="85"/>
      <c r="B107" s="192" t="s">
        <v>36</v>
      </c>
      <c r="C107" s="193"/>
      <c r="D107" s="193"/>
      <c r="E107" s="193"/>
      <c r="F107" s="193"/>
      <c r="G107" s="193"/>
      <c r="H107" s="193"/>
      <c r="I107" s="193"/>
      <c r="J107" s="193"/>
      <c r="K107" s="193"/>
      <c r="L107" s="193"/>
      <c r="M107" s="194"/>
      <c r="N107" s="5" t="str">
        <f>N41</f>
        <v>NA</v>
      </c>
      <c r="O107" s="86"/>
    </row>
    <row r="108" spans="1:15" ht="30" customHeight="1" x14ac:dyDescent="0.25">
      <c r="A108" s="85"/>
      <c r="B108" s="192" t="s">
        <v>37</v>
      </c>
      <c r="C108" s="193"/>
      <c r="D108" s="193"/>
      <c r="E108" s="193"/>
      <c r="F108" s="193"/>
      <c r="G108" s="193"/>
      <c r="H108" s="193"/>
      <c r="I108" s="193"/>
      <c r="J108" s="193"/>
      <c r="K108" s="193"/>
      <c r="L108" s="193"/>
      <c r="M108" s="194"/>
      <c r="N108" s="6" t="str">
        <f>IF(ISNUMBER(N107),(IF(MIN(N97:N105)=0,"Does Not Comply","Complies")), "No Score")</f>
        <v>No Score</v>
      </c>
      <c r="O108" s="86"/>
    </row>
    <row r="109" spans="1:15" ht="15.75" thickBot="1" x14ac:dyDescent="0.3">
      <c r="A109" s="121"/>
      <c r="B109" s="122"/>
      <c r="C109" s="122"/>
      <c r="D109" s="122"/>
      <c r="E109" s="122"/>
      <c r="F109" s="122"/>
      <c r="G109" s="122"/>
      <c r="H109" s="122"/>
      <c r="I109" s="122"/>
      <c r="J109" s="122"/>
      <c r="K109" s="122"/>
      <c r="L109" s="122"/>
      <c r="M109" s="122"/>
      <c r="N109" s="122"/>
      <c r="O109" s="123"/>
    </row>
    <row r="110" spans="1:15" x14ac:dyDescent="0.25">
      <c r="A110" s="74"/>
      <c r="B110" s="2"/>
      <c r="C110" s="2"/>
      <c r="D110" s="2"/>
      <c r="E110" s="2"/>
      <c r="F110" s="2"/>
      <c r="G110" s="2"/>
      <c r="H110" s="2"/>
      <c r="I110" s="2"/>
      <c r="J110" s="2"/>
      <c r="K110" s="2"/>
      <c r="L110" s="2"/>
      <c r="M110" s="2"/>
      <c r="N110" s="2"/>
      <c r="O110" s="75"/>
    </row>
    <row r="111" spans="1:15" ht="24.75" customHeight="1" x14ac:dyDescent="0.25">
      <c r="A111" s="74"/>
      <c r="B111" s="246" t="s">
        <v>188</v>
      </c>
      <c r="C111" s="246"/>
      <c r="D111" s="246"/>
      <c r="E111" s="246"/>
      <c r="F111" s="246"/>
      <c r="G111" s="246"/>
      <c r="H111" s="246"/>
      <c r="I111" s="246"/>
      <c r="J111" s="246"/>
      <c r="K111" s="246"/>
      <c r="L111" s="246"/>
      <c r="M111" s="246"/>
      <c r="N111" s="246"/>
      <c r="O111" s="75"/>
    </row>
    <row r="112" spans="1:15" ht="26.1" customHeight="1" x14ac:dyDescent="0.25">
      <c r="A112" s="74"/>
      <c r="B112" s="246" t="s">
        <v>38</v>
      </c>
      <c r="C112" s="246"/>
      <c r="D112" s="71" t="s">
        <v>39</v>
      </c>
      <c r="E112" s="246" t="s">
        <v>40</v>
      </c>
      <c r="F112" s="246"/>
      <c r="G112" s="246"/>
      <c r="H112" s="246"/>
      <c r="I112" s="246"/>
      <c r="J112" s="246"/>
      <c r="K112" s="246"/>
      <c r="L112" s="246"/>
      <c r="M112" s="246"/>
      <c r="N112" s="246"/>
      <c r="O112" s="75"/>
    </row>
    <row r="113" spans="1:15" ht="29.25" customHeight="1" x14ac:dyDescent="0.25">
      <c r="A113" s="74"/>
      <c r="B113" s="250" t="s">
        <v>41</v>
      </c>
      <c r="C113" s="250"/>
      <c r="D113" s="47">
        <v>0</v>
      </c>
      <c r="E113" s="247" t="s">
        <v>42</v>
      </c>
      <c r="F113" s="247"/>
      <c r="G113" s="247"/>
      <c r="H113" s="247"/>
      <c r="I113" s="247"/>
      <c r="J113" s="247"/>
      <c r="K113" s="247"/>
      <c r="L113" s="247"/>
      <c r="M113" s="247"/>
      <c r="N113" s="247"/>
      <c r="O113" s="75"/>
    </row>
    <row r="114" spans="1:15" ht="30" customHeight="1" x14ac:dyDescent="0.25">
      <c r="A114" s="74"/>
      <c r="B114" s="250" t="s">
        <v>41</v>
      </c>
      <c r="C114" s="250"/>
      <c r="D114" s="48">
        <v>1</v>
      </c>
      <c r="E114" s="247" t="s">
        <v>43</v>
      </c>
      <c r="F114" s="247"/>
      <c r="G114" s="247"/>
      <c r="H114" s="247"/>
      <c r="I114" s="247"/>
      <c r="J114" s="247"/>
      <c r="K114" s="247"/>
      <c r="L114" s="247"/>
      <c r="M114" s="247"/>
      <c r="N114" s="247"/>
      <c r="O114" s="75"/>
    </row>
    <row r="115" spans="1:15" ht="33.75" customHeight="1" x14ac:dyDescent="0.25">
      <c r="A115" s="74"/>
      <c r="B115" s="251" t="s">
        <v>216</v>
      </c>
      <c r="C115" s="251"/>
      <c r="D115" s="46">
        <v>2</v>
      </c>
      <c r="E115" s="248" t="s">
        <v>45</v>
      </c>
      <c r="F115" s="248"/>
      <c r="G115" s="248"/>
      <c r="H115" s="248"/>
      <c r="I115" s="248"/>
      <c r="J115" s="248"/>
      <c r="K115" s="248"/>
      <c r="L115" s="248"/>
      <c r="M115" s="248"/>
      <c r="N115" s="248"/>
      <c r="O115" s="75"/>
    </row>
    <row r="116" spans="1:15" ht="26.25" customHeight="1" x14ac:dyDescent="0.25">
      <c r="A116" s="74"/>
      <c r="B116" s="252" t="s">
        <v>44</v>
      </c>
      <c r="C116" s="252"/>
      <c r="D116" s="45">
        <v>3</v>
      </c>
      <c r="E116" s="249" t="s">
        <v>46</v>
      </c>
      <c r="F116" s="249"/>
      <c r="G116" s="249"/>
      <c r="H116" s="249"/>
      <c r="I116" s="249"/>
      <c r="J116" s="249"/>
      <c r="K116" s="249"/>
      <c r="L116" s="249"/>
      <c r="M116" s="249"/>
      <c r="N116" s="249"/>
      <c r="O116" s="75"/>
    </row>
    <row r="117" spans="1:15" ht="31.5" customHeight="1" x14ac:dyDescent="0.25">
      <c r="A117" s="74"/>
      <c r="B117" s="252" t="s">
        <v>44</v>
      </c>
      <c r="C117" s="252"/>
      <c r="D117" s="45">
        <v>4</v>
      </c>
      <c r="E117" s="249" t="s">
        <v>47</v>
      </c>
      <c r="F117" s="249"/>
      <c r="G117" s="249"/>
      <c r="H117" s="249"/>
      <c r="I117" s="249"/>
      <c r="J117" s="249"/>
      <c r="K117" s="249"/>
      <c r="L117" s="249"/>
      <c r="M117" s="249"/>
      <c r="N117" s="249"/>
      <c r="O117" s="75"/>
    </row>
    <row r="118" spans="1:15" x14ac:dyDescent="0.25">
      <c r="A118" s="74"/>
      <c r="B118" s="2"/>
      <c r="C118" s="2"/>
      <c r="D118" s="2"/>
      <c r="E118" s="2"/>
      <c r="F118" s="2"/>
      <c r="G118" s="2"/>
      <c r="H118" s="2"/>
      <c r="I118" s="2"/>
      <c r="J118" s="2"/>
      <c r="K118" s="2"/>
      <c r="L118" s="2"/>
      <c r="M118" s="2"/>
      <c r="N118" s="2"/>
      <c r="O118" s="75"/>
    </row>
    <row r="119" spans="1:15" x14ac:dyDescent="0.25">
      <c r="A119" s="74"/>
      <c r="B119" s="124" t="s">
        <v>48</v>
      </c>
      <c r="C119" s="2"/>
      <c r="D119" s="2"/>
      <c r="E119" s="2"/>
      <c r="F119" s="2"/>
      <c r="G119" s="2"/>
      <c r="H119" s="2"/>
      <c r="I119" s="2"/>
      <c r="J119" s="2"/>
      <c r="K119" s="2"/>
      <c r="L119" s="2"/>
      <c r="M119" s="2"/>
      <c r="N119" s="2"/>
      <c r="O119" s="75"/>
    </row>
    <row r="120" spans="1:15" x14ac:dyDescent="0.25">
      <c r="A120" s="74"/>
      <c r="B120" s="124" t="s">
        <v>214</v>
      </c>
      <c r="C120" s="2"/>
      <c r="D120" s="2"/>
      <c r="E120" s="2"/>
      <c r="F120" s="2"/>
      <c r="G120" s="2"/>
      <c r="H120" s="2"/>
      <c r="I120" s="2"/>
      <c r="J120" s="2"/>
      <c r="K120" s="2"/>
      <c r="L120" s="2"/>
      <c r="M120" s="2"/>
      <c r="N120" s="2"/>
      <c r="O120" s="75"/>
    </row>
    <row r="121" spans="1:15" x14ac:dyDescent="0.25">
      <c r="A121" s="74"/>
      <c r="B121" s="124" t="s">
        <v>215</v>
      </c>
      <c r="C121" s="2"/>
      <c r="D121" s="2"/>
      <c r="E121" s="2"/>
      <c r="F121" s="2"/>
      <c r="G121" s="2"/>
      <c r="H121" s="2"/>
      <c r="I121" s="2"/>
      <c r="J121" s="2"/>
      <c r="K121" s="2"/>
      <c r="L121" s="2"/>
      <c r="M121" s="2"/>
      <c r="N121" s="2"/>
      <c r="O121" s="75"/>
    </row>
    <row r="122" spans="1:15" ht="15.75" thickBot="1" x14ac:dyDescent="0.3">
      <c r="A122" s="107"/>
      <c r="B122" s="110"/>
      <c r="C122" s="110"/>
      <c r="D122" s="110"/>
      <c r="E122" s="110"/>
      <c r="F122" s="110"/>
      <c r="G122" s="110"/>
      <c r="H122" s="110"/>
      <c r="I122" s="110"/>
      <c r="J122" s="110"/>
      <c r="K122" s="110"/>
      <c r="L122" s="110"/>
      <c r="M122" s="110"/>
      <c r="N122" s="110"/>
      <c r="O122" s="109"/>
    </row>
    <row r="123" spans="1:15" x14ac:dyDescent="0.25">
      <c r="A123" s="74"/>
      <c r="B123" s="2"/>
      <c r="C123" s="2"/>
      <c r="D123" s="2"/>
      <c r="E123" s="2"/>
      <c r="F123" s="2"/>
      <c r="G123" s="2"/>
      <c r="H123" s="2"/>
      <c r="I123" s="2"/>
      <c r="J123" s="2"/>
      <c r="K123" s="2"/>
      <c r="L123" s="2"/>
      <c r="M123" s="2"/>
      <c r="N123" s="2"/>
      <c r="O123" s="75"/>
    </row>
    <row r="124" spans="1:15" x14ac:dyDescent="0.25">
      <c r="A124" s="87"/>
      <c r="B124" s="69" t="s">
        <v>22</v>
      </c>
      <c r="C124" s="225" t="s">
        <v>23</v>
      </c>
      <c r="D124" s="225"/>
      <c r="E124" s="225"/>
      <c r="F124" s="225"/>
      <c r="G124" s="225"/>
      <c r="H124" s="225"/>
      <c r="I124" s="225" t="s">
        <v>25</v>
      </c>
      <c r="J124" s="225"/>
      <c r="K124" s="225"/>
      <c r="L124" s="225"/>
      <c r="M124" s="225"/>
      <c r="N124" s="69" t="s">
        <v>49</v>
      </c>
      <c r="O124" s="88"/>
    </row>
    <row r="125" spans="1:15" s="9" customFormat="1" ht="18.75" x14ac:dyDescent="0.25">
      <c r="A125" s="89" t="s">
        <v>179</v>
      </c>
      <c r="B125" s="90"/>
      <c r="C125" s="90"/>
      <c r="D125" s="90"/>
      <c r="E125" s="90"/>
      <c r="F125" s="90"/>
      <c r="G125" s="90"/>
      <c r="H125" s="90"/>
      <c r="I125" s="90"/>
      <c r="J125" s="90"/>
      <c r="K125" s="90"/>
      <c r="L125" s="90"/>
      <c r="M125" s="90"/>
      <c r="N125" s="90"/>
      <c r="O125" s="91"/>
    </row>
    <row r="126" spans="1:15" x14ac:dyDescent="0.25">
      <c r="A126" s="92"/>
      <c r="B126" s="204" t="s">
        <v>139</v>
      </c>
      <c r="C126" s="205"/>
      <c r="D126" s="205"/>
      <c r="E126" s="205"/>
      <c r="F126" s="205"/>
      <c r="G126" s="205"/>
      <c r="H126" s="205"/>
      <c r="I126" s="205"/>
      <c r="J126" s="205"/>
      <c r="K126" s="205"/>
      <c r="L126" s="205"/>
      <c r="M126" s="205"/>
      <c r="N126" s="206"/>
      <c r="O126" s="93"/>
    </row>
    <row r="127" spans="1:15" ht="60.75" customHeight="1" x14ac:dyDescent="0.25">
      <c r="A127" s="92"/>
      <c r="B127" s="67">
        <v>2.1</v>
      </c>
      <c r="C127" s="220" t="s">
        <v>140</v>
      </c>
      <c r="D127" s="221"/>
      <c r="E127" s="221"/>
      <c r="F127" s="221"/>
      <c r="G127" s="221"/>
      <c r="H127" s="222"/>
      <c r="I127" s="186"/>
      <c r="J127" s="187"/>
      <c r="K127" s="187"/>
      <c r="L127" s="187"/>
      <c r="M127" s="188"/>
      <c r="N127" s="73"/>
      <c r="O127" s="93"/>
    </row>
    <row r="128" spans="1:15" ht="48" customHeight="1" x14ac:dyDescent="0.25">
      <c r="A128" s="92"/>
      <c r="B128" s="67">
        <v>2.2000000000000002</v>
      </c>
      <c r="C128" s="201" t="s">
        <v>141</v>
      </c>
      <c r="D128" s="202"/>
      <c r="E128" s="202"/>
      <c r="F128" s="202"/>
      <c r="G128" s="202"/>
      <c r="H128" s="203"/>
      <c r="I128" s="186"/>
      <c r="J128" s="187"/>
      <c r="K128" s="187"/>
      <c r="L128" s="187"/>
      <c r="M128" s="188"/>
      <c r="N128" s="73"/>
      <c r="O128" s="93"/>
    </row>
    <row r="129" spans="1:15" ht="33.6" customHeight="1" x14ac:dyDescent="0.25">
      <c r="A129" s="92"/>
      <c r="B129" s="67">
        <v>2.2999999999999998</v>
      </c>
      <c r="C129" s="201" t="s">
        <v>142</v>
      </c>
      <c r="D129" s="202"/>
      <c r="E129" s="202"/>
      <c r="F129" s="202"/>
      <c r="G129" s="202"/>
      <c r="H129" s="203"/>
      <c r="I129" s="186"/>
      <c r="J129" s="187"/>
      <c r="K129" s="187"/>
      <c r="L129" s="187"/>
      <c r="M129" s="188"/>
      <c r="N129" s="73"/>
      <c r="O129" s="93"/>
    </row>
    <row r="130" spans="1:15" ht="32.1" customHeight="1" x14ac:dyDescent="0.25">
      <c r="A130" s="92"/>
      <c r="B130" s="169">
        <v>2.4</v>
      </c>
      <c r="C130" s="209" t="s">
        <v>143</v>
      </c>
      <c r="D130" s="210"/>
      <c r="E130" s="210"/>
      <c r="F130" s="210"/>
      <c r="G130" s="210"/>
      <c r="H130" s="211"/>
      <c r="I130" s="212"/>
      <c r="J130" s="213"/>
      <c r="K130" s="213"/>
      <c r="L130" s="213"/>
      <c r="M130" s="214"/>
      <c r="N130" s="167"/>
      <c r="O130" s="93"/>
    </row>
    <row r="131" spans="1:15" x14ac:dyDescent="0.25">
      <c r="A131" s="92"/>
      <c r="B131" s="170"/>
      <c r="C131" s="140" t="s">
        <v>51</v>
      </c>
      <c r="D131" s="175"/>
      <c r="E131" s="175"/>
      <c r="F131" s="175"/>
      <c r="G131" s="175"/>
      <c r="H131" s="176"/>
      <c r="I131" s="143"/>
      <c r="J131" s="144"/>
      <c r="K131" s="144"/>
      <c r="L131" s="144"/>
      <c r="M131" s="145"/>
      <c r="N131" s="172"/>
      <c r="O131" s="93"/>
    </row>
    <row r="132" spans="1:15" x14ac:dyDescent="0.25">
      <c r="A132" s="92"/>
      <c r="B132" s="170"/>
      <c r="C132" s="140" t="s">
        <v>52</v>
      </c>
      <c r="D132" s="175"/>
      <c r="E132" s="175"/>
      <c r="F132" s="175"/>
      <c r="G132" s="175"/>
      <c r="H132" s="176"/>
      <c r="I132" s="143"/>
      <c r="J132" s="144"/>
      <c r="K132" s="144"/>
      <c r="L132" s="144"/>
      <c r="M132" s="145"/>
      <c r="N132" s="172"/>
      <c r="O132" s="93"/>
    </row>
    <row r="133" spans="1:15" x14ac:dyDescent="0.25">
      <c r="A133" s="92"/>
      <c r="B133" s="171"/>
      <c r="C133" s="152" t="s">
        <v>53</v>
      </c>
      <c r="D133" s="173"/>
      <c r="E133" s="173"/>
      <c r="F133" s="173"/>
      <c r="G133" s="173"/>
      <c r="H133" s="174"/>
      <c r="I133" s="155"/>
      <c r="J133" s="156"/>
      <c r="K133" s="156"/>
      <c r="L133" s="156"/>
      <c r="M133" s="157"/>
      <c r="N133" s="168"/>
      <c r="O133" s="93"/>
    </row>
    <row r="134" spans="1:15" ht="45.6" customHeight="1" x14ac:dyDescent="0.25">
      <c r="A134" s="92"/>
      <c r="B134" s="67">
        <v>2.5</v>
      </c>
      <c r="C134" s="201" t="s">
        <v>145</v>
      </c>
      <c r="D134" s="202"/>
      <c r="E134" s="202"/>
      <c r="F134" s="202"/>
      <c r="G134" s="202"/>
      <c r="H134" s="203"/>
      <c r="I134" s="186"/>
      <c r="J134" s="187"/>
      <c r="K134" s="187"/>
      <c r="L134" s="187"/>
      <c r="M134" s="188"/>
      <c r="N134" s="73"/>
      <c r="O134" s="93"/>
    </row>
    <row r="135" spans="1:15" ht="45.6" customHeight="1" x14ac:dyDescent="0.25">
      <c r="A135" s="92"/>
      <c r="B135" s="67">
        <v>2.6</v>
      </c>
      <c r="C135" s="185" t="s">
        <v>144</v>
      </c>
      <c r="D135" s="185"/>
      <c r="E135" s="185"/>
      <c r="F135" s="185"/>
      <c r="G135" s="185"/>
      <c r="H135" s="185"/>
      <c r="I135" s="186"/>
      <c r="J135" s="187"/>
      <c r="K135" s="187"/>
      <c r="L135" s="187"/>
      <c r="M135" s="188"/>
      <c r="N135" s="73"/>
      <c r="O135" s="93"/>
    </row>
    <row r="136" spans="1:15" x14ac:dyDescent="0.25">
      <c r="A136" s="92"/>
      <c r="B136" s="2"/>
      <c r="C136" s="2"/>
      <c r="D136" s="2"/>
      <c r="E136" s="2"/>
      <c r="F136" s="2"/>
      <c r="G136" s="2"/>
      <c r="H136" s="2"/>
      <c r="I136" s="2"/>
      <c r="J136" s="2"/>
      <c r="K136" s="2"/>
      <c r="L136" s="2"/>
      <c r="M136" s="2"/>
      <c r="N136" s="2"/>
      <c r="O136" s="93"/>
    </row>
    <row r="137" spans="1:15" x14ac:dyDescent="0.25">
      <c r="A137" s="92"/>
      <c r="B137" s="204" t="s">
        <v>153</v>
      </c>
      <c r="C137" s="205"/>
      <c r="D137" s="205"/>
      <c r="E137" s="205"/>
      <c r="F137" s="205"/>
      <c r="G137" s="205"/>
      <c r="H137" s="205"/>
      <c r="I137" s="205"/>
      <c r="J137" s="205"/>
      <c r="K137" s="205"/>
      <c r="L137" s="205"/>
      <c r="M137" s="205"/>
      <c r="N137" s="206"/>
      <c r="O137" s="93"/>
    </row>
    <row r="138" spans="1:15" ht="45.6" customHeight="1" x14ac:dyDescent="0.25">
      <c r="A138" s="92"/>
      <c r="B138" s="169">
        <v>2.7</v>
      </c>
      <c r="C138" s="209" t="s">
        <v>152</v>
      </c>
      <c r="D138" s="210"/>
      <c r="E138" s="210"/>
      <c r="F138" s="210"/>
      <c r="G138" s="210"/>
      <c r="H138" s="211"/>
      <c r="I138" s="212"/>
      <c r="J138" s="213"/>
      <c r="K138" s="213"/>
      <c r="L138" s="213"/>
      <c r="M138" s="214"/>
      <c r="N138" s="167"/>
      <c r="O138" s="93"/>
    </row>
    <row r="139" spans="1:15" x14ac:dyDescent="0.25">
      <c r="A139" s="92"/>
      <c r="B139" s="170"/>
      <c r="C139" s="140" t="s">
        <v>223</v>
      </c>
      <c r="D139" s="175"/>
      <c r="E139" s="175"/>
      <c r="F139" s="175"/>
      <c r="G139" s="175"/>
      <c r="H139" s="176"/>
      <c r="I139" s="143"/>
      <c r="J139" s="144"/>
      <c r="K139" s="144"/>
      <c r="L139" s="144"/>
      <c r="M139" s="145"/>
      <c r="N139" s="172"/>
      <c r="O139" s="93"/>
    </row>
    <row r="140" spans="1:15" x14ac:dyDescent="0.25">
      <c r="A140" s="92"/>
      <c r="B140" s="171"/>
      <c r="C140" s="152" t="s">
        <v>61</v>
      </c>
      <c r="D140" s="173"/>
      <c r="E140" s="173"/>
      <c r="F140" s="173"/>
      <c r="G140" s="173"/>
      <c r="H140" s="174"/>
      <c r="I140" s="155"/>
      <c r="J140" s="156"/>
      <c r="K140" s="156"/>
      <c r="L140" s="156"/>
      <c r="M140" s="157"/>
      <c r="N140" s="168"/>
      <c r="O140" s="93"/>
    </row>
    <row r="141" spans="1:15" ht="28.5" customHeight="1" x14ac:dyDescent="0.25">
      <c r="A141" s="92"/>
      <c r="B141" s="169">
        <v>2.8</v>
      </c>
      <c r="C141" s="209" t="s">
        <v>62</v>
      </c>
      <c r="D141" s="210"/>
      <c r="E141" s="210"/>
      <c r="F141" s="210"/>
      <c r="G141" s="210"/>
      <c r="H141" s="211"/>
      <c r="I141" s="212"/>
      <c r="J141" s="213"/>
      <c r="K141" s="213"/>
      <c r="L141" s="213"/>
      <c r="M141" s="214"/>
      <c r="N141" s="167"/>
      <c r="O141" s="93"/>
    </row>
    <row r="142" spans="1:15" x14ac:dyDescent="0.25">
      <c r="A142" s="92"/>
      <c r="B142" s="170"/>
      <c r="C142" s="140" t="s">
        <v>63</v>
      </c>
      <c r="D142" s="175"/>
      <c r="E142" s="175"/>
      <c r="F142" s="175"/>
      <c r="G142" s="175"/>
      <c r="H142" s="176"/>
      <c r="I142" s="143"/>
      <c r="J142" s="144"/>
      <c r="K142" s="144"/>
      <c r="L142" s="144"/>
      <c r="M142" s="145"/>
      <c r="N142" s="172"/>
      <c r="O142" s="93"/>
    </row>
    <row r="143" spans="1:15" x14ac:dyDescent="0.25">
      <c r="A143" s="92"/>
      <c r="B143" s="170"/>
      <c r="C143" s="140" t="s">
        <v>64</v>
      </c>
      <c r="D143" s="175"/>
      <c r="E143" s="175"/>
      <c r="F143" s="175"/>
      <c r="G143" s="175"/>
      <c r="H143" s="176"/>
      <c r="I143" s="143"/>
      <c r="J143" s="144"/>
      <c r="K143" s="144"/>
      <c r="L143" s="144"/>
      <c r="M143" s="145"/>
      <c r="N143" s="172"/>
      <c r="O143" s="93"/>
    </row>
    <row r="144" spans="1:15" x14ac:dyDescent="0.25">
      <c r="A144" s="92"/>
      <c r="B144" s="170"/>
      <c r="C144" s="140" t="s">
        <v>65</v>
      </c>
      <c r="D144" s="175"/>
      <c r="E144" s="175"/>
      <c r="F144" s="175"/>
      <c r="G144" s="175"/>
      <c r="H144" s="176"/>
      <c r="I144" s="143"/>
      <c r="J144" s="144"/>
      <c r="K144" s="144"/>
      <c r="L144" s="144"/>
      <c r="M144" s="145"/>
      <c r="N144" s="172"/>
      <c r="O144" s="93"/>
    </row>
    <row r="145" spans="1:15" x14ac:dyDescent="0.25">
      <c r="A145" s="92"/>
      <c r="B145" s="170"/>
      <c r="C145" s="140" t="s">
        <v>66</v>
      </c>
      <c r="D145" s="175"/>
      <c r="E145" s="175"/>
      <c r="F145" s="175"/>
      <c r="G145" s="175"/>
      <c r="H145" s="176"/>
      <c r="I145" s="143"/>
      <c r="J145" s="144"/>
      <c r="K145" s="144"/>
      <c r="L145" s="144"/>
      <c r="M145" s="145"/>
      <c r="N145" s="172"/>
      <c r="O145" s="93"/>
    </row>
    <row r="146" spans="1:15" x14ac:dyDescent="0.25">
      <c r="A146" s="92"/>
      <c r="B146" s="171"/>
      <c r="C146" s="152" t="s">
        <v>172</v>
      </c>
      <c r="D146" s="173"/>
      <c r="E146" s="173"/>
      <c r="F146" s="173"/>
      <c r="G146" s="173"/>
      <c r="H146" s="174"/>
      <c r="I146" s="155"/>
      <c r="J146" s="156"/>
      <c r="K146" s="156"/>
      <c r="L146" s="156"/>
      <c r="M146" s="157"/>
      <c r="N146" s="168"/>
      <c r="O146" s="93"/>
    </row>
    <row r="147" spans="1:15" x14ac:dyDescent="0.25">
      <c r="A147" s="92"/>
      <c r="B147" s="169">
        <v>2.9</v>
      </c>
      <c r="C147" s="209" t="s">
        <v>171</v>
      </c>
      <c r="D147" s="210"/>
      <c r="E147" s="210"/>
      <c r="F147" s="210"/>
      <c r="G147" s="210"/>
      <c r="H147" s="211"/>
      <c r="I147" s="212"/>
      <c r="J147" s="213"/>
      <c r="K147" s="213"/>
      <c r="L147" s="213"/>
      <c r="M147" s="214"/>
      <c r="N147" s="167"/>
      <c r="O147" s="93"/>
    </row>
    <row r="148" spans="1:15" x14ac:dyDescent="0.25">
      <c r="A148" s="92"/>
      <c r="B148" s="170"/>
      <c r="C148" s="140" t="s">
        <v>67</v>
      </c>
      <c r="D148" s="175"/>
      <c r="E148" s="175"/>
      <c r="F148" s="175"/>
      <c r="G148" s="175"/>
      <c r="H148" s="176"/>
      <c r="I148" s="143"/>
      <c r="J148" s="144"/>
      <c r="K148" s="144"/>
      <c r="L148" s="144"/>
      <c r="M148" s="145"/>
      <c r="N148" s="172"/>
      <c r="O148" s="93"/>
    </row>
    <row r="149" spans="1:15" x14ac:dyDescent="0.25">
      <c r="A149" s="92"/>
      <c r="B149" s="170"/>
      <c r="C149" s="140" t="s">
        <v>68</v>
      </c>
      <c r="D149" s="175"/>
      <c r="E149" s="175"/>
      <c r="F149" s="175"/>
      <c r="G149" s="175"/>
      <c r="H149" s="176"/>
      <c r="I149" s="143"/>
      <c r="J149" s="144"/>
      <c r="K149" s="144"/>
      <c r="L149" s="144"/>
      <c r="M149" s="145"/>
      <c r="N149" s="172"/>
      <c r="O149" s="93"/>
    </row>
    <row r="150" spans="1:15" x14ac:dyDescent="0.25">
      <c r="A150" s="92"/>
      <c r="B150" s="170"/>
      <c r="C150" s="140" t="s">
        <v>69</v>
      </c>
      <c r="D150" s="175"/>
      <c r="E150" s="175"/>
      <c r="F150" s="175"/>
      <c r="G150" s="175"/>
      <c r="H150" s="176"/>
      <c r="I150" s="143"/>
      <c r="J150" s="144"/>
      <c r="K150" s="144"/>
      <c r="L150" s="144"/>
      <c r="M150" s="145"/>
      <c r="N150" s="172"/>
      <c r="O150" s="93"/>
    </row>
    <row r="151" spans="1:15" x14ac:dyDescent="0.25">
      <c r="A151" s="92"/>
      <c r="B151" s="170"/>
      <c r="C151" s="140" t="s">
        <v>70</v>
      </c>
      <c r="D151" s="175"/>
      <c r="E151" s="175"/>
      <c r="F151" s="175"/>
      <c r="G151" s="175"/>
      <c r="H151" s="176"/>
      <c r="I151" s="143"/>
      <c r="J151" s="144"/>
      <c r="K151" s="144"/>
      <c r="L151" s="144"/>
      <c r="M151" s="145"/>
      <c r="N151" s="172"/>
      <c r="O151" s="93"/>
    </row>
    <row r="152" spans="1:15" x14ac:dyDescent="0.25">
      <c r="A152" s="92"/>
      <c r="B152" s="170"/>
      <c r="C152" s="140" t="s">
        <v>71</v>
      </c>
      <c r="D152" s="175"/>
      <c r="E152" s="175"/>
      <c r="F152" s="175"/>
      <c r="G152" s="175"/>
      <c r="H152" s="176"/>
      <c r="I152" s="143"/>
      <c r="J152" s="144"/>
      <c r="K152" s="144"/>
      <c r="L152" s="144"/>
      <c r="M152" s="145"/>
      <c r="N152" s="172"/>
      <c r="O152" s="93"/>
    </row>
    <row r="153" spans="1:15" x14ac:dyDescent="0.25">
      <c r="A153" s="92"/>
      <c r="B153" s="170"/>
      <c r="C153" s="140" t="s">
        <v>72</v>
      </c>
      <c r="D153" s="175"/>
      <c r="E153" s="175"/>
      <c r="F153" s="175"/>
      <c r="G153" s="175"/>
      <c r="H153" s="176"/>
      <c r="I153" s="143"/>
      <c r="J153" s="144"/>
      <c r="K153" s="144"/>
      <c r="L153" s="144"/>
      <c r="M153" s="145"/>
      <c r="N153" s="172"/>
      <c r="O153" s="93"/>
    </row>
    <row r="154" spans="1:15" x14ac:dyDescent="0.25">
      <c r="A154" s="92"/>
      <c r="B154" s="170"/>
      <c r="C154" s="140" t="s">
        <v>73</v>
      </c>
      <c r="D154" s="175"/>
      <c r="E154" s="175"/>
      <c r="F154" s="175"/>
      <c r="G154" s="175"/>
      <c r="H154" s="176"/>
      <c r="I154" s="143"/>
      <c r="J154" s="144"/>
      <c r="K154" s="144"/>
      <c r="L154" s="144"/>
      <c r="M154" s="145"/>
      <c r="N154" s="172"/>
      <c r="O154" s="93"/>
    </row>
    <row r="155" spans="1:15" x14ac:dyDescent="0.25">
      <c r="A155" s="92"/>
      <c r="B155" s="171"/>
      <c r="C155" s="152" t="s">
        <v>74</v>
      </c>
      <c r="D155" s="173"/>
      <c r="E155" s="173"/>
      <c r="F155" s="173"/>
      <c r="G155" s="173"/>
      <c r="H155" s="174"/>
      <c r="I155" s="155"/>
      <c r="J155" s="156"/>
      <c r="K155" s="156"/>
      <c r="L155" s="156"/>
      <c r="M155" s="157"/>
      <c r="N155" s="168"/>
      <c r="O155" s="93"/>
    </row>
    <row r="156" spans="1:15" ht="30.95" customHeight="1" x14ac:dyDescent="0.25">
      <c r="A156" s="92"/>
      <c r="B156" s="7">
        <v>2.1</v>
      </c>
      <c r="C156" s="201" t="s">
        <v>75</v>
      </c>
      <c r="D156" s="202"/>
      <c r="E156" s="202"/>
      <c r="F156" s="202"/>
      <c r="G156" s="202"/>
      <c r="H156" s="203"/>
      <c r="I156" s="186"/>
      <c r="J156" s="187"/>
      <c r="K156" s="187"/>
      <c r="L156" s="187"/>
      <c r="M156" s="188"/>
      <c r="N156" s="73"/>
      <c r="O156" s="93"/>
    </row>
    <row r="157" spans="1:15" ht="34.5" customHeight="1" x14ac:dyDescent="0.25">
      <c r="A157" s="92"/>
      <c r="B157" s="146">
        <v>2.11</v>
      </c>
      <c r="C157" s="201" t="s">
        <v>206</v>
      </c>
      <c r="D157" s="202"/>
      <c r="E157" s="202"/>
      <c r="F157" s="202"/>
      <c r="G157" s="202"/>
      <c r="H157" s="203"/>
      <c r="I157" s="212"/>
      <c r="J157" s="213"/>
      <c r="K157" s="213"/>
      <c r="L157" s="213"/>
      <c r="M157" s="214"/>
      <c r="N157" s="149"/>
      <c r="O157" s="93"/>
    </row>
    <row r="158" spans="1:15" ht="31.5" customHeight="1" x14ac:dyDescent="0.25">
      <c r="A158" s="92"/>
      <c r="B158" s="147"/>
      <c r="C158" s="140" t="s">
        <v>207</v>
      </c>
      <c r="D158" s="175"/>
      <c r="E158" s="175"/>
      <c r="F158" s="175"/>
      <c r="G158" s="175"/>
      <c r="H158" s="176"/>
      <c r="I158" s="198"/>
      <c r="J158" s="199"/>
      <c r="K158" s="199"/>
      <c r="L158" s="199"/>
      <c r="M158" s="200"/>
      <c r="N158" s="150"/>
      <c r="O158" s="93"/>
    </row>
    <row r="159" spans="1:15" x14ac:dyDescent="0.25">
      <c r="A159" s="92"/>
      <c r="B159" s="147"/>
      <c r="C159" s="140" t="s">
        <v>208</v>
      </c>
      <c r="D159" s="175"/>
      <c r="E159" s="175"/>
      <c r="F159" s="175"/>
      <c r="G159" s="175"/>
      <c r="H159" s="176"/>
      <c r="I159" s="143"/>
      <c r="J159" s="144"/>
      <c r="K159" s="144"/>
      <c r="L159" s="144"/>
      <c r="M159" s="145"/>
      <c r="N159" s="150"/>
      <c r="O159" s="93"/>
    </row>
    <row r="160" spans="1:15" ht="32.25" customHeight="1" x14ac:dyDescent="0.25">
      <c r="A160" s="92"/>
      <c r="B160" s="148"/>
      <c r="C160" s="140" t="s">
        <v>209</v>
      </c>
      <c r="D160" s="175"/>
      <c r="E160" s="175"/>
      <c r="F160" s="175"/>
      <c r="G160" s="175"/>
      <c r="H160" s="176"/>
      <c r="I160" s="143"/>
      <c r="J160" s="144"/>
      <c r="K160" s="144"/>
      <c r="L160" s="144"/>
      <c r="M160" s="145"/>
      <c r="N160" s="151"/>
      <c r="O160" s="93"/>
    </row>
    <row r="161" spans="1:15" ht="15" customHeight="1" x14ac:dyDescent="0.25">
      <c r="A161" s="92"/>
      <c r="B161" s="165">
        <v>2.12</v>
      </c>
      <c r="C161" s="209" t="s">
        <v>166</v>
      </c>
      <c r="D161" s="210"/>
      <c r="E161" s="210"/>
      <c r="F161" s="210"/>
      <c r="G161" s="210"/>
      <c r="H161" s="211"/>
      <c r="I161" s="212"/>
      <c r="J161" s="213"/>
      <c r="K161" s="213"/>
      <c r="L161" s="213"/>
      <c r="M161" s="214"/>
      <c r="N161" s="167"/>
      <c r="O161" s="93"/>
    </row>
    <row r="162" spans="1:15" x14ac:dyDescent="0.25">
      <c r="A162" s="92"/>
      <c r="B162" s="180"/>
      <c r="C162" s="177" t="s">
        <v>167</v>
      </c>
      <c r="D162" s="175"/>
      <c r="E162" s="175"/>
      <c r="F162" s="175"/>
      <c r="G162" s="175"/>
      <c r="H162" s="176"/>
      <c r="I162" s="143"/>
      <c r="J162" s="144"/>
      <c r="K162" s="144"/>
      <c r="L162" s="144"/>
      <c r="M162" s="145"/>
      <c r="N162" s="172"/>
      <c r="O162" s="93"/>
    </row>
    <row r="163" spans="1:15" x14ac:dyDescent="0.25">
      <c r="A163" s="92"/>
      <c r="B163" s="180"/>
      <c r="C163" s="177" t="s">
        <v>168</v>
      </c>
      <c r="D163" s="175"/>
      <c r="E163" s="175"/>
      <c r="F163" s="175"/>
      <c r="G163" s="175"/>
      <c r="H163" s="176"/>
      <c r="I163" s="143"/>
      <c r="J163" s="144"/>
      <c r="K163" s="144"/>
      <c r="L163" s="144"/>
      <c r="M163" s="145"/>
      <c r="N163" s="172"/>
      <c r="O163" s="93"/>
    </row>
    <row r="164" spans="1:15" x14ac:dyDescent="0.25">
      <c r="A164" s="92"/>
      <c r="B164" s="180"/>
      <c r="C164" s="177" t="s">
        <v>169</v>
      </c>
      <c r="D164" s="175"/>
      <c r="E164" s="175"/>
      <c r="F164" s="175"/>
      <c r="G164" s="175"/>
      <c r="H164" s="176"/>
      <c r="I164" s="143"/>
      <c r="J164" s="144"/>
      <c r="K164" s="144"/>
      <c r="L164" s="144"/>
      <c r="M164" s="145"/>
      <c r="N164" s="172"/>
      <c r="O164" s="93"/>
    </row>
    <row r="165" spans="1:15" x14ac:dyDescent="0.25">
      <c r="A165" s="92"/>
      <c r="B165" s="166"/>
      <c r="C165" s="179" t="s">
        <v>170</v>
      </c>
      <c r="D165" s="173"/>
      <c r="E165" s="173"/>
      <c r="F165" s="173"/>
      <c r="G165" s="173"/>
      <c r="H165" s="174"/>
      <c r="I165" s="155"/>
      <c r="J165" s="156"/>
      <c r="K165" s="156"/>
      <c r="L165" s="156"/>
      <c r="M165" s="157"/>
      <c r="N165" s="168"/>
      <c r="O165" s="93"/>
    </row>
    <row r="166" spans="1:15" ht="33.950000000000003" customHeight="1" x14ac:dyDescent="0.25">
      <c r="A166" s="92"/>
      <c r="B166" s="7">
        <v>2.13</v>
      </c>
      <c r="C166" s="201" t="s">
        <v>76</v>
      </c>
      <c r="D166" s="202"/>
      <c r="E166" s="202"/>
      <c r="F166" s="202"/>
      <c r="G166" s="202"/>
      <c r="H166" s="203"/>
      <c r="I166" s="186"/>
      <c r="J166" s="187"/>
      <c r="K166" s="187"/>
      <c r="L166" s="187"/>
      <c r="M166" s="188"/>
      <c r="N166" s="73"/>
      <c r="O166" s="93"/>
    </row>
    <row r="167" spans="1:15" ht="65.25" customHeight="1" x14ac:dyDescent="0.25">
      <c r="A167" s="92"/>
      <c r="B167" s="7">
        <v>2.14</v>
      </c>
      <c r="C167" s="201" t="s">
        <v>155</v>
      </c>
      <c r="D167" s="202"/>
      <c r="E167" s="202"/>
      <c r="F167" s="202"/>
      <c r="G167" s="202"/>
      <c r="H167" s="203"/>
      <c r="I167" s="186"/>
      <c r="J167" s="187"/>
      <c r="K167" s="187"/>
      <c r="L167" s="187"/>
      <c r="M167" s="188"/>
      <c r="N167" s="73"/>
      <c r="O167" s="93"/>
    </row>
    <row r="168" spans="1:15" ht="28.5" customHeight="1" x14ac:dyDescent="0.25">
      <c r="A168" s="92"/>
      <c r="B168" s="7">
        <v>2.15</v>
      </c>
      <c r="C168" s="220" t="s">
        <v>77</v>
      </c>
      <c r="D168" s="221"/>
      <c r="E168" s="221"/>
      <c r="F168" s="221"/>
      <c r="G168" s="221"/>
      <c r="H168" s="222"/>
      <c r="I168" s="186"/>
      <c r="J168" s="187"/>
      <c r="K168" s="187"/>
      <c r="L168" s="187"/>
      <c r="M168" s="188"/>
      <c r="N168" s="73"/>
      <c r="O168" s="93"/>
    </row>
    <row r="169" spans="1:15" x14ac:dyDescent="0.25">
      <c r="A169" s="94"/>
      <c r="B169" s="2"/>
      <c r="C169" s="95"/>
      <c r="D169" s="2"/>
      <c r="E169" s="2"/>
      <c r="F169" s="2"/>
      <c r="G169" s="2"/>
      <c r="H169" s="2"/>
      <c r="I169" s="2"/>
      <c r="J169" s="2"/>
      <c r="K169" s="2"/>
      <c r="L169" s="2"/>
      <c r="M169" s="2"/>
      <c r="N169" s="2"/>
      <c r="O169" s="96"/>
    </row>
    <row r="170" spans="1:15" x14ac:dyDescent="0.25">
      <c r="A170" s="92"/>
      <c r="B170" s="204" t="s">
        <v>180</v>
      </c>
      <c r="C170" s="205"/>
      <c r="D170" s="205"/>
      <c r="E170" s="205"/>
      <c r="F170" s="205"/>
      <c r="G170" s="205"/>
      <c r="H170" s="205"/>
      <c r="I170" s="205"/>
      <c r="J170" s="205"/>
      <c r="K170" s="205"/>
      <c r="L170" s="205"/>
      <c r="M170" s="205"/>
      <c r="N170" s="206"/>
      <c r="O170" s="93"/>
    </row>
    <row r="171" spans="1:15" ht="58.5" customHeight="1" x14ac:dyDescent="0.25">
      <c r="A171" s="92"/>
      <c r="B171" s="7">
        <v>2.16</v>
      </c>
      <c r="C171" s="201" t="s">
        <v>78</v>
      </c>
      <c r="D171" s="202"/>
      <c r="E171" s="202"/>
      <c r="F171" s="202"/>
      <c r="G171" s="202"/>
      <c r="H171" s="203"/>
      <c r="I171" s="186"/>
      <c r="J171" s="187"/>
      <c r="K171" s="187"/>
      <c r="L171" s="187"/>
      <c r="M171" s="188"/>
      <c r="N171" s="73"/>
      <c r="O171" s="93"/>
    </row>
    <row r="172" spans="1:15" ht="32.1" customHeight="1" x14ac:dyDescent="0.25">
      <c r="A172" s="92"/>
      <c r="B172" s="7">
        <v>2.17</v>
      </c>
      <c r="C172" s="201" t="s">
        <v>156</v>
      </c>
      <c r="D172" s="202"/>
      <c r="E172" s="202"/>
      <c r="F172" s="202"/>
      <c r="G172" s="202"/>
      <c r="H172" s="203"/>
      <c r="I172" s="186"/>
      <c r="J172" s="187"/>
      <c r="K172" s="187"/>
      <c r="L172" s="187"/>
      <c r="M172" s="188"/>
      <c r="N172" s="73"/>
      <c r="O172" s="93"/>
    </row>
    <row r="173" spans="1:15" ht="33.6" customHeight="1" x14ac:dyDescent="0.25">
      <c r="A173" s="92"/>
      <c r="B173" s="7">
        <v>2.1800000000000002</v>
      </c>
      <c r="C173" s="201" t="s">
        <v>157</v>
      </c>
      <c r="D173" s="202"/>
      <c r="E173" s="202"/>
      <c r="F173" s="202"/>
      <c r="G173" s="202"/>
      <c r="H173" s="203"/>
      <c r="I173" s="186"/>
      <c r="J173" s="187"/>
      <c r="K173" s="187"/>
      <c r="L173" s="187"/>
      <c r="M173" s="188"/>
      <c r="N173" s="73"/>
      <c r="O173" s="93"/>
    </row>
    <row r="174" spans="1:15" ht="62.25" customHeight="1" x14ac:dyDescent="0.25">
      <c r="A174" s="92"/>
      <c r="B174" s="7">
        <v>2.19</v>
      </c>
      <c r="C174" s="201" t="s">
        <v>158</v>
      </c>
      <c r="D174" s="202"/>
      <c r="E174" s="202"/>
      <c r="F174" s="202"/>
      <c r="G174" s="202"/>
      <c r="H174" s="203"/>
      <c r="I174" s="186"/>
      <c r="J174" s="187"/>
      <c r="K174" s="187"/>
      <c r="L174" s="187"/>
      <c r="M174" s="188"/>
      <c r="N174" s="73"/>
      <c r="O174" s="93"/>
    </row>
    <row r="175" spans="1:15" ht="45" customHeight="1" x14ac:dyDescent="0.25">
      <c r="A175" s="92"/>
      <c r="B175" s="7">
        <v>2.2000000000000002</v>
      </c>
      <c r="C175" s="185" t="s">
        <v>79</v>
      </c>
      <c r="D175" s="185"/>
      <c r="E175" s="185"/>
      <c r="F175" s="185"/>
      <c r="G175" s="185"/>
      <c r="H175" s="185"/>
      <c r="I175" s="186"/>
      <c r="J175" s="187"/>
      <c r="K175" s="187"/>
      <c r="L175" s="187"/>
      <c r="M175" s="188"/>
      <c r="N175" s="73"/>
      <c r="O175" s="93"/>
    </row>
    <row r="176" spans="1:15" x14ac:dyDescent="0.25">
      <c r="A176" s="94"/>
      <c r="B176" s="2"/>
      <c r="C176" s="2"/>
      <c r="D176" s="2"/>
      <c r="E176" s="2"/>
      <c r="F176" s="2"/>
      <c r="G176" s="2"/>
      <c r="H176" s="2"/>
      <c r="I176" s="2"/>
      <c r="J176" s="2"/>
      <c r="K176" s="2"/>
      <c r="L176" s="2"/>
      <c r="M176" s="2"/>
      <c r="N176" s="2"/>
      <c r="O176" s="96"/>
    </row>
    <row r="177" spans="1:15" x14ac:dyDescent="0.25">
      <c r="A177" s="94"/>
      <c r="B177" s="204" t="s">
        <v>147</v>
      </c>
      <c r="C177" s="205"/>
      <c r="D177" s="205"/>
      <c r="E177" s="205"/>
      <c r="F177" s="205"/>
      <c r="G177" s="205"/>
      <c r="H177" s="205" t="s">
        <v>25</v>
      </c>
      <c r="I177" s="205"/>
      <c r="J177" s="205"/>
      <c r="K177" s="205"/>
      <c r="L177" s="205"/>
      <c r="M177" s="205" t="s">
        <v>49</v>
      </c>
      <c r="N177" s="206"/>
      <c r="O177" s="96"/>
    </row>
    <row r="178" spans="1:15" ht="32.450000000000003" customHeight="1" x14ac:dyDescent="0.25">
      <c r="A178" s="94"/>
      <c r="B178" s="7">
        <v>2.21</v>
      </c>
      <c r="C178" s="201" t="s">
        <v>148</v>
      </c>
      <c r="D178" s="202"/>
      <c r="E178" s="202"/>
      <c r="F178" s="202"/>
      <c r="G178" s="202"/>
      <c r="H178" s="203"/>
      <c r="I178" s="186"/>
      <c r="J178" s="187"/>
      <c r="K178" s="187"/>
      <c r="L178" s="187"/>
      <c r="M178" s="188"/>
      <c r="N178" s="73"/>
      <c r="O178" s="96"/>
    </row>
    <row r="179" spans="1:15" ht="48" customHeight="1" x14ac:dyDescent="0.25">
      <c r="A179" s="94"/>
      <c r="B179" s="7">
        <v>2.2200000000000002</v>
      </c>
      <c r="C179" s="201" t="s">
        <v>154</v>
      </c>
      <c r="D179" s="202"/>
      <c r="E179" s="202"/>
      <c r="F179" s="202"/>
      <c r="G179" s="202"/>
      <c r="H179" s="203"/>
      <c r="I179" s="186"/>
      <c r="J179" s="187"/>
      <c r="K179" s="187"/>
      <c r="L179" s="187"/>
      <c r="M179" s="188"/>
      <c r="N179" s="73"/>
      <c r="O179" s="96"/>
    </row>
    <row r="180" spans="1:15" ht="75" customHeight="1" x14ac:dyDescent="0.25">
      <c r="A180" s="94"/>
      <c r="B180" s="7">
        <v>2.23</v>
      </c>
      <c r="C180" s="185" t="s">
        <v>204</v>
      </c>
      <c r="D180" s="185"/>
      <c r="E180" s="185"/>
      <c r="F180" s="185"/>
      <c r="G180" s="185"/>
      <c r="H180" s="185"/>
      <c r="I180" s="186"/>
      <c r="J180" s="187"/>
      <c r="K180" s="187"/>
      <c r="L180" s="187"/>
      <c r="M180" s="188"/>
      <c r="N180" s="73"/>
      <c r="O180" s="96"/>
    </row>
    <row r="181" spans="1:15" x14ac:dyDescent="0.25">
      <c r="A181" s="92"/>
      <c r="B181" s="17"/>
      <c r="C181" s="70"/>
      <c r="D181" s="70"/>
      <c r="E181" s="70"/>
      <c r="F181" s="70"/>
      <c r="G181" s="70"/>
      <c r="H181" s="70"/>
      <c r="I181" s="68"/>
      <c r="J181" s="68"/>
      <c r="K181" s="68"/>
      <c r="L181" s="68"/>
      <c r="M181" s="68"/>
      <c r="N181" s="72"/>
      <c r="O181" s="93"/>
    </row>
    <row r="182" spans="1:15" x14ac:dyDescent="0.25">
      <c r="A182" s="94"/>
      <c r="B182" s="204" t="s">
        <v>150</v>
      </c>
      <c r="C182" s="205"/>
      <c r="D182" s="205"/>
      <c r="E182" s="205"/>
      <c r="F182" s="205"/>
      <c r="G182" s="205"/>
      <c r="H182" s="205" t="s">
        <v>25</v>
      </c>
      <c r="I182" s="205"/>
      <c r="J182" s="205"/>
      <c r="K182" s="205"/>
      <c r="L182" s="205"/>
      <c r="M182" s="205" t="s">
        <v>49</v>
      </c>
      <c r="N182" s="206"/>
      <c r="O182" s="96"/>
    </row>
    <row r="183" spans="1:15" ht="33.950000000000003" customHeight="1" x14ac:dyDescent="0.25">
      <c r="A183" s="94"/>
      <c r="B183" s="7">
        <v>2.2400000000000002</v>
      </c>
      <c r="C183" s="201" t="s">
        <v>57</v>
      </c>
      <c r="D183" s="202"/>
      <c r="E183" s="202"/>
      <c r="F183" s="202"/>
      <c r="G183" s="202"/>
      <c r="H183" s="203"/>
      <c r="I183" s="186"/>
      <c r="J183" s="187"/>
      <c r="K183" s="187"/>
      <c r="L183" s="187"/>
      <c r="M183" s="188"/>
      <c r="N183" s="73"/>
      <c r="O183" s="96"/>
    </row>
    <row r="184" spans="1:15" ht="30.75" customHeight="1" x14ac:dyDescent="0.25">
      <c r="A184" s="94"/>
      <c r="B184" s="165">
        <v>2.25</v>
      </c>
      <c r="C184" s="207" t="s">
        <v>151</v>
      </c>
      <c r="D184" s="207"/>
      <c r="E184" s="207"/>
      <c r="F184" s="207"/>
      <c r="G184" s="207"/>
      <c r="H184" s="207"/>
      <c r="I184" s="212"/>
      <c r="J184" s="213"/>
      <c r="K184" s="213"/>
      <c r="L184" s="213"/>
      <c r="M184" s="214"/>
      <c r="N184" s="167"/>
      <c r="O184" s="96"/>
    </row>
    <row r="185" spans="1:15" x14ac:dyDescent="0.25">
      <c r="A185" s="94"/>
      <c r="B185" s="180"/>
      <c r="C185" s="215" t="s">
        <v>58</v>
      </c>
      <c r="D185" s="216"/>
      <c r="E185" s="216"/>
      <c r="F185" s="216"/>
      <c r="G185" s="216"/>
      <c r="H185" s="216"/>
      <c r="I185" s="143"/>
      <c r="J185" s="144"/>
      <c r="K185" s="144"/>
      <c r="L185" s="144"/>
      <c r="M185" s="145"/>
      <c r="N185" s="172"/>
      <c r="O185" s="96"/>
    </row>
    <row r="186" spans="1:15" x14ac:dyDescent="0.25">
      <c r="A186" s="94"/>
      <c r="B186" s="180"/>
      <c r="C186" s="215" t="s">
        <v>59</v>
      </c>
      <c r="D186" s="216"/>
      <c r="E186" s="216"/>
      <c r="F186" s="216"/>
      <c r="G186" s="216"/>
      <c r="H186" s="216"/>
      <c r="I186" s="143"/>
      <c r="J186" s="144"/>
      <c r="K186" s="144"/>
      <c r="L186" s="144"/>
      <c r="M186" s="145"/>
      <c r="N186" s="172"/>
      <c r="O186" s="96"/>
    </row>
    <row r="187" spans="1:15" ht="14.45" customHeight="1" x14ac:dyDescent="0.25">
      <c r="A187" s="94"/>
      <c r="B187" s="166"/>
      <c r="C187" s="152" t="s">
        <v>60</v>
      </c>
      <c r="D187" s="153"/>
      <c r="E187" s="153"/>
      <c r="F187" s="153"/>
      <c r="G187" s="153"/>
      <c r="H187" s="154"/>
      <c r="I187" s="155"/>
      <c r="J187" s="156"/>
      <c r="K187" s="156"/>
      <c r="L187" s="156"/>
      <c r="M187" s="157"/>
      <c r="N187" s="168"/>
      <c r="O187" s="96"/>
    </row>
    <row r="188" spans="1:15" x14ac:dyDescent="0.25">
      <c r="A188" s="92"/>
      <c r="B188" s="97"/>
      <c r="C188" s="97"/>
      <c r="D188" s="97"/>
      <c r="E188" s="97"/>
      <c r="F188" s="97"/>
      <c r="G188" s="97"/>
      <c r="H188" s="97"/>
      <c r="I188" s="97"/>
      <c r="J188" s="97"/>
      <c r="K188" s="97"/>
      <c r="L188" s="97"/>
      <c r="M188" s="97"/>
      <c r="N188" s="97"/>
      <c r="O188" s="93"/>
    </row>
    <row r="189" spans="1:15" x14ac:dyDescent="0.25">
      <c r="A189" s="94"/>
      <c r="B189" s="192" t="s">
        <v>210</v>
      </c>
      <c r="C189" s="193"/>
      <c r="D189" s="193"/>
      <c r="E189" s="193"/>
      <c r="F189" s="193"/>
      <c r="G189" s="193"/>
      <c r="H189" s="193"/>
      <c r="I189" s="193"/>
      <c r="J189" s="193"/>
      <c r="K189" s="193"/>
      <c r="L189" s="193"/>
      <c r="M189" s="194"/>
      <c r="N189" s="65" t="str">
        <f>N46</f>
        <v>NA</v>
      </c>
      <c r="O189" s="96"/>
    </row>
    <row r="190" spans="1:15" ht="30" customHeight="1" x14ac:dyDescent="0.25">
      <c r="A190" s="94"/>
      <c r="B190" s="192" t="s">
        <v>211</v>
      </c>
      <c r="C190" s="193"/>
      <c r="D190" s="193"/>
      <c r="E190" s="193"/>
      <c r="F190" s="193"/>
      <c r="G190" s="193"/>
      <c r="H190" s="193"/>
      <c r="I190" s="193"/>
      <c r="J190" s="193"/>
      <c r="K190" s="193"/>
      <c r="L190" s="193"/>
      <c r="M190" s="194"/>
      <c r="N190" s="6" t="str">
        <f>IF(ISNUMBER(N189),(IF(MIN(N127:N187)&lt;2,"Does Not Comply","Complies")), "No Score")</f>
        <v>No Score</v>
      </c>
      <c r="O190" s="96"/>
    </row>
    <row r="191" spans="1:15" ht="15.75" thickBot="1" x14ac:dyDescent="0.3">
      <c r="A191" s="115"/>
      <c r="B191" s="116"/>
      <c r="C191" s="116"/>
      <c r="D191" s="116"/>
      <c r="E191" s="116"/>
      <c r="F191" s="116"/>
      <c r="G191" s="116"/>
      <c r="H191" s="116"/>
      <c r="I191" s="116"/>
      <c r="J191" s="116"/>
      <c r="K191" s="116"/>
      <c r="L191" s="116"/>
      <c r="M191" s="116"/>
      <c r="N191" s="116"/>
      <c r="O191" s="117"/>
    </row>
    <row r="192" spans="1:15" x14ac:dyDescent="0.25">
      <c r="A192" s="74"/>
      <c r="B192" s="2"/>
      <c r="C192" s="2"/>
      <c r="D192" s="2"/>
      <c r="E192" s="2"/>
      <c r="F192" s="2"/>
      <c r="G192" s="2"/>
      <c r="H192" s="2"/>
      <c r="I192" s="2"/>
      <c r="J192" s="2"/>
      <c r="K192" s="2"/>
      <c r="L192" s="2"/>
      <c r="M192" s="2"/>
      <c r="N192" s="2"/>
      <c r="O192" s="75"/>
    </row>
    <row r="193" spans="1:15" s="10" customFormat="1" ht="18.75" x14ac:dyDescent="0.25">
      <c r="A193" s="98" t="s">
        <v>181</v>
      </c>
      <c r="B193" s="99"/>
      <c r="C193" s="99"/>
      <c r="D193" s="99"/>
      <c r="E193" s="99"/>
      <c r="F193" s="99"/>
      <c r="G193" s="99"/>
      <c r="H193" s="99"/>
      <c r="I193" s="99"/>
      <c r="J193" s="99"/>
      <c r="K193" s="99"/>
      <c r="L193" s="99"/>
      <c r="M193" s="99"/>
      <c r="N193" s="99"/>
      <c r="O193" s="100"/>
    </row>
    <row r="194" spans="1:15" x14ac:dyDescent="0.25">
      <c r="A194" s="101"/>
      <c r="B194" s="189" t="s">
        <v>184</v>
      </c>
      <c r="C194" s="190"/>
      <c r="D194" s="190"/>
      <c r="E194" s="190"/>
      <c r="F194" s="190"/>
      <c r="G194" s="190"/>
      <c r="H194" s="190" t="s">
        <v>25</v>
      </c>
      <c r="I194" s="190"/>
      <c r="J194" s="190"/>
      <c r="K194" s="190"/>
      <c r="L194" s="190"/>
      <c r="M194" s="190" t="s">
        <v>49</v>
      </c>
      <c r="N194" s="191"/>
      <c r="O194" s="102"/>
    </row>
    <row r="195" spans="1:15" ht="47.25" customHeight="1" x14ac:dyDescent="0.25">
      <c r="A195" s="101"/>
      <c r="B195" s="217">
        <v>3.1</v>
      </c>
      <c r="C195" s="209" t="s">
        <v>187</v>
      </c>
      <c r="D195" s="210"/>
      <c r="E195" s="210"/>
      <c r="F195" s="210"/>
      <c r="G195" s="210"/>
      <c r="H195" s="211"/>
      <c r="I195" s="212"/>
      <c r="J195" s="213"/>
      <c r="K195" s="213"/>
      <c r="L195" s="213"/>
      <c r="M195" s="214"/>
      <c r="N195" s="149"/>
      <c r="O195" s="102"/>
    </row>
    <row r="196" spans="1:15" x14ac:dyDescent="0.25">
      <c r="A196" s="101"/>
      <c r="B196" s="218"/>
      <c r="C196" s="177" t="s">
        <v>185</v>
      </c>
      <c r="D196" s="175"/>
      <c r="E196" s="175"/>
      <c r="F196" s="175"/>
      <c r="G196" s="175"/>
      <c r="H196" s="176"/>
      <c r="I196" s="143"/>
      <c r="J196" s="144"/>
      <c r="K196" s="144"/>
      <c r="L196" s="144"/>
      <c r="M196" s="145"/>
      <c r="N196" s="150"/>
      <c r="O196" s="102"/>
    </row>
    <row r="197" spans="1:15" ht="28.5" customHeight="1" x14ac:dyDescent="0.25">
      <c r="A197" s="101"/>
      <c r="B197" s="219"/>
      <c r="C197" s="253" t="s">
        <v>186</v>
      </c>
      <c r="D197" s="254"/>
      <c r="E197" s="254"/>
      <c r="F197" s="254"/>
      <c r="G197" s="254"/>
      <c r="H197" s="255"/>
      <c r="I197" s="256"/>
      <c r="J197" s="257"/>
      <c r="K197" s="257"/>
      <c r="L197" s="257"/>
      <c r="M197" s="258"/>
      <c r="N197" s="151"/>
      <c r="O197" s="102"/>
    </row>
    <row r="198" spans="1:15" ht="32.450000000000003" customHeight="1" x14ac:dyDescent="0.25">
      <c r="A198" s="101"/>
      <c r="B198" s="67">
        <v>3.2</v>
      </c>
      <c r="C198" s="201" t="s">
        <v>80</v>
      </c>
      <c r="D198" s="202"/>
      <c r="E198" s="202"/>
      <c r="F198" s="202"/>
      <c r="G198" s="202"/>
      <c r="H198" s="203"/>
      <c r="I198" s="186"/>
      <c r="J198" s="187"/>
      <c r="K198" s="187"/>
      <c r="L198" s="187"/>
      <c r="M198" s="188"/>
      <c r="N198" s="73"/>
      <c r="O198" s="102"/>
    </row>
    <row r="199" spans="1:15" ht="45" customHeight="1" x14ac:dyDescent="0.25">
      <c r="A199" s="101"/>
      <c r="B199" s="169">
        <v>3.3</v>
      </c>
      <c r="C199" s="209" t="s">
        <v>81</v>
      </c>
      <c r="D199" s="210"/>
      <c r="E199" s="210"/>
      <c r="F199" s="210"/>
      <c r="G199" s="210"/>
      <c r="H199" s="211"/>
      <c r="I199" s="212"/>
      <c r="J199" s="213"/>
      <c r="K199" s="213"/>
      <c r="L199" s="213"/>
      <c r="M199" s="214"/>
      <c r="N199" s="167"/>
      <c r="O199" s="102"/>
    </row>
    <row r="200" spans="1:15" x14ac:dyDescent="0.25">
      <c r="A200" s="101"/>
      <c r="B200" s="170"/>
      <c r="C200" s="177" t="s">
        <v>82</v>
      </c>
      <c r="D200" s="175"/>
      <c r="E200" s="175"/>
      <c r="F200" s="175"/>
      <c r="G200" s="175"/>
      <c r="H200" s="176"/>
      <c r="I200" s="143"/>
      <c r="J200" s="144"/>
      <c r="K200" s="144"/>
      <c r="L200" s="144"/>
      <c r="M200" s="145"/>
      <c r="N200" s="172"/>
      <c r="O200" s="102"/>
    </row>
    <row r="201" spans="1:15" x14ac:dyDescent="0.25">
      <c r="A201" s="101"/>
      <c r="B201" s="170"/>
      <c r="C201" s="177" t="s">
        <v>83</v>
      </c>
      <c r="D201" s="175"/>
      <c r="E201" s="175"/>
      <c r="F201" s="175"/>
      <c r="G201" s="175"/>
      <c r="H201" s="176"/>
      <c r="I201" s="143"/>
      <c r="J201" s="144"/>
      <c r="K201" s="144"/>
      <c r="L201" s="144"/>
      <c r="M201" s="145"/>
      <c r="N201" s="172"/>
      <c r="O201" s="102"/>
    </row>
    <row r="202" spans="1:15" x14ac:dyDescent="0.25">
      <c r="A202" s="101"/>
      <c r="B202" s="170"/>
      <c r="C202" s="177" t="s">
        <v>84</v>
      </c>
      <c r="D202" s="175"/>
      <c r="E202" s="175"/>
      <c r="F202" s="175"/>
      <c r="G202" s="175"/>
      <c r="H202" s="176"/>
      <c r="I202" s="143"/>
      <c r="J202" s="144"/>
      <c r="K202" s="144"/>
      <c r="L202" s="144"/>
      <c r="M202" s="145"/>
      <c r="N202" s="172"/>
      <c r="O202" s="102"/>
    </row>
    <row r="203" spans="1:15" x14ac:dyDescent="0.25">
      <c r="A203" s="101"/>
      <c r="B203" s="170"/>
      <c r="C203" s="177" t="s">
        <v>85</v>
      </c>
      <c r="D203" s="175"/>
      <c r="E203" s="175"/>
      <c r="F203" s="175"/>
      <c r="G203" s="175"/>
      <c r="H203" s="176"/>
      <c r="I203" s="143"/>
      <c r="J203" s="144"/>
      <c r="K203" s="144"/>
      <c r="L203" s="144"/>
      <c r="M203" s="145"/>
      <c r="N203" s="172"/>
      <c r="O203" s="102"/>
    </row>
    <row r="204" spans="1:15" x14ac:dyDescent="0.25">
      <c r="A204" s="101"/>
      <c r="B204" s="170"/>
      <c r="C204" s="177" t="s">
        <v>86</v>
      </c>
      <c r="D204" s="175"/>
      <c r="E204" s="175"/>
      <c r="F204" s="175"/>
      <c r="G204" s="175"/>
      <c r="H204" s="176"/>
      <c r="I204" s="143"/>
      <c r="J204" s="144"/>
      <c r="K204" s="144"/>
      <c r="L204" s="144"/>
      <c r="M204" s="145"/>
      <c r="N204" s="172"/>
      <c r="O204" s="102"/>
    </row>
    <row r="205" spans="1:15" x14ac:dyDescent="0.25">
      <c r="A205" s="101"/>
      <c r="B205" s="170"/>
      <c r="C205" s="177" t="s">
        <v>87</v>
      </c>
      <c r="D205" s="175"/>
      <c r="E205" s="175"/>
      <c r="F205" s="175"/>
      <c r="G205" s="175"/>
      <c r="H205" s="176"/>
      <c r="I205" s="143"/>
      <c r="J205" s="144"/>
      <c r="K205" s="144"/>
      <c r="L205" s="144"/>
      <c r="M205" s="145"/>
      <c r="N205" s="172"/>
      <c r="O205" s="102"/>
    </row>
    <row r="206" spans="1:15" ht="29.1" customHeight="1" x14ac:dyDescent="0.25">
      <c r="A206" s="101"/>
      <c r="B206" s="170"/>
      <c r="C206" s="177" t="s">
        <v>88</v>
      </c>
      <c r="D206" s="175"/>
      <c r="E206" s="175"/>
      <c r="F206" s="175"/>
      <c r="G206" s="175"/>
      <c r="H206" s="176"/>
      <c r="I206" s="143"/>
      <c r="J206" s="144"/>
      <c r="K206" s="144"/>
      <c r="L206" s="144"/>
      <c r="M206" s="145"/>
      <c r="N206" s="172"/>
      <c r="O206" s="102"/>
    </row>
    <row r="207" spans="1:15" ht="30" customHeight="1" x14ac:dyDescent="0.25">
      <c r="A207" s="101"/>
      <c r="B207" s="171"/>
      <c r="C207" s="179" t="s">
        <v>89</v>
      </c>
      <c r="D207" s="173"/>
      <c r="E207" s="173"/>
      <c r="F207" s="173"/>
      <c r="G207" s="173"/>
      <c r="H207" s="174"/>
      <c r="I207" s="155"/>
      <c r="J207" s="156"/>
      <c r="K207" s="156"/>
      <c r="L207" s="156"/>
      <c r="M207" s="157"/>
      <c r="N207" s="168"/>
      <c r="O207" s="102"/>
    </row>
    <row r="208" spans="1:15" ht="46.5" customHeight="1" x14ac:dyDescent="0.25">
      <c r="A208" s="101"/>
      <c r="B208" s="67">
        <v>3.4</v>
      </c>
      <c r="C208" s="201" t="s">
        <v>90</v>
      </c>
      <c r="D208" s="202"/>
      <c r="E208" s="202"/>
      <c r="F208" s="202"/>
      <c r="G208" s="202"/>
      <c r="H208" s="203"/>
      <c r="I208" s="186"/>
      <c r="J208" s="187"/>
      <c r="K208" s="187"/>
      <c r="L208" s="187"/>
      <c r="M208" s="188"/>
      <c r="N208" s="73"/>
      <c r="O208" s="102"/>
    </row>
    <row r="209" spans="1:15" x14ac:dyDescent="0.25">
      <c r="A209" s="101"/>
      <c r="B209" s="169">
        <v>3.5</v>
      </c>
      <c r="C209" s="209" t="s">
        <v>91</v>
      </c>
      <c r="D209" s="210"/>
      <c r="E209" s="210"/>
      <c r="F209" s="210"/>
      <c r="G209" s="210"/>
      <c r="H209" s="211"/>
      <c r="I209" s="212"/>
      <c r="J209" s="213"/>
      <c r="K209" s="213"/>
      <c r="L209" s="213"/>
      <c r="M209" s="214"/>
      <c r="N209" s="167"/>
      <c r="O209" s="102"/>
    </row>
    <row r="210" spans="1:15" x14ac:dyDescent="0.25">
      <c r="A210" s="101"/>
      <c r="B210" s="170"/>
      <c r="C210" s="177" t="s">
        <v>92</v>
      </c>
      <c r="D210" s="175"/>
      <c r="E210" s="175"/>
      <c r="F210" s="175"/>
      <c r="G210" s="175"/>
      <c r="H210" s="176"/>
      <c r="I210" s="143"/>
      <c r="J210" s="144"/>
      <c r="K210" s="144"/>
      <c r="L210" s="144"/>
      <c r="M210" s="145"/>
      <c r="N210" s="172"/>
      <c r="O210" s="102"/>
    </row>
    <row r="211" spans="1:15" x14ac:dyDescent="0.25">
      <c r="A211" s="101"/>
      <c r="B211" s="170"/>
      <c r="C211" s="177" t="s">
        <v>93</v>
      </c>
      <c r="D211" s="175"/>
      <c r="E211" s="175"/>
      <c r="F211" s="175"/>
      <c r="G211" s="175"/>
      <c r="H211" s="176"/>
      <c r="I211" s="143"/>
      <c r="J211" s="144"/>
      <c r="K211" s="144"/>
      <c r="L211" s="144"/>
      <c r="M211" s="145"/>
      <c r="N211" s="172"/>
      <c r="O211" s="102"/>
    </row>
    <row r="212" spans="1:15" x14ac:dyDescent="0.25">
      <c r="A212" s="101"/>
      <c r="B212" s="171"/>
      <c r="C212" s="179" t="s">
        <v>94</v>
      </c>
      <c r="D212" s="173"/>
      <c r="E212" s="173"/>
      <c r="F212" s="173"/>
      <c r="G212" s="173"/>
      <c r="H212" s="174"/>
      <c r="I212" s="155"/>
      <c r="J212" s="156"/>
      <c r="K212" s="156"/>
      <c r="L212" s="156"/>
      <c r="M212" s="157"/>
      <c r="N212" s="168"/>
      <c r="O212" s="102"/>
    </row>
    <row r="213" spans="1:15" ht="30.95" customHeight="1" x14ac:dyDescent="0.25">
      <c r="A213" s="101"/>
      <c r="B213" s="67">
        <v>3.6</v>
      </c>
      <c r="C213" s="201" t="s">
        <v>95</v>
      </c>
      <c r="D213" s="202"/>
      <c r="E213" s="202"/>
      <c r="F213" s="202"/>
      <c r="G213" s="202"/>
      <c r="H213" s="203"/>
      <c r="I213" s="186"/>
      <c r="J213" s="187"/>
      <c r="K213" s="187"/>
      <c r="L213" s="187"/>
      <c r="M213" s="188"/>
      <c r="N213" s="73"/>
      <c r="O213" s="102"/>
    </row>
    <row r="214" spans="1:15" ht="44.45" customHeight="1" x14ac:dyDescent="0.25">
      <c r="A214" s="101"/>
      <c r="B214" s="67">
        <v>3.7</v>
      </c>
      <c r="C214" s="185" t="s">
        <v>165</v>
      </c>
      <c r="D214" s="185"/>
      <c r="E214" s="185"/>
      <c r="F214" s="185"/>
      <c r="G214" s="185"/>
      <c r="H214" s="185"/>
      <c r="I214" s="186"/>
      <c r="J214" s="187"/>
      <c r="K214" s="187"/>
      <c r="L214" s="187"/>
      <c r="M214" s="188"/>
      <c r="N214" s="73"/>
      <c r="O214" s="102"/>
    </row>
    <row r="215" spans="1:15" x14ac:dyDescent="0.25">
      <c r="A215" s="101"/>
      <c r="B215" s="2"/>
      <c r="C215" s="2"/>
      <c r="D215" s="2"/>
      <c r="E215" s="2"/>
      <c r="F215" s="2"/>
      <c r="G215" s="2"/>
      <c r="H215" s="2"/>
      <c r="I215" s="2"/>
      <c r="J215" s="2"/>
      <c r="K215" s="2"/>
      <c r="L215" s="2"/>
      <c r="M215" s="2"/>
      <c r="N215" s="2"/>
      <c r="O215" s="102"/>
    </row>
    <row r="216" spans="1:15" x14ac:dyDescent="0.25">
      <c r="A216" s="101"/>
      <c r="B216" s="189" t="s">
        <v>138</v>
      </c>
      <c r="C216" s="190"/>
      <c r="D216" s="190"/>
      <c r="E216" s="190"/>
      <c r="F216" s="190"/>
      <c r="G216" s="190"/>
      <c r="H216" s="190"/>
      <c r="I216" s="190"/>
      <c r="J216" s="190"/>
      <c r="K216" s="190"/>
      <c r="L216" s="190"/>
      <c r="M216" s="190"/>
      <c r="N216" s="191"/>
      <c r="O216" s="102"/>
    </row>
    <row r="217" spans="1:15" ht="47.1" customHeight="1" x14ac:dyDescent="0.25">
      <c r="A217" s="101"/>
      <c r="B217" s="67">
        <v>3.8</v>
      </c>
      <c r="C217" s="201" t="s">
        <v>50</v>
      </c>
      <c r="D217" s="202"/>
      <c r="E217" s="202"/>
      <c r="F217" s="202"/>
      <c r="G217" s="202"/>
      <c r="H217" s="203"/>
      <c r="I217" s="186"/>
      <c r="J217" s="187"/>
      <c r="K217" s="187"/>
      <c r="L217" s="187"/>
      <c r="M217" s="188"/>
      <c r="N217" s="73"/>
      <c r="O217" s="102"/>
    </row>
    <row r="218" spans="1:15" ht="45.75" customHeight="1" x14ac:dyDescent="0.25">
      <c r="A218" s="101"/>
      <c r="B218" s="169">
        <v>3.9</v>
      </c>
      <c r="C218" s="209" t="s">
        <v>173</v>
      </c>
      <c r="D218" s="210"/>
      <c r="E218" s="210"/>
      <c r="F218" s="210"/>
      <c r="G218" s="210"/>
      <c r="H218" s="211"/>
      <c r="I218" s="212"/>
      <c r="J218" s="213"/>
      <c r="K218" s="213"/>
      <c r="L218" s="213"/>
      <c r="M218" s="214"/>
      <c r="N218" s="167"/>
      <c r="O218" s="102"/>
    </row>
    <row r="219" spans="1:15" x14ac:dyDescent="0.25">
      <c r="A219" s="101"/>
      <c r="B219" s="170"/>
      <c r="C219" s="140" t="s">
        <v>174</v>
      </c>
      <c r="D219" s="175"/>
      <c r="E219" s="175"/>
      <c r="F219" s="175"/>
      <c r="G219" s="175"/>
      <c r="H219" s="176"/>
      <c r="I219" s="143"/>
      <c r="J219" s="144"/>
      <c r="K219" s="144"/>
      <c r="L219" s="144"/>
      <c r="M219" s="145"/>
      <c r="N219" s="172"/>
      <c r="O219" s="102"/>
    </row>
    <row r="220" spans="1:15" x14ac:dyDescent="0.25">
      <c r="A220" s="101"/>
      <c r="B220" s="170"/>
      <c r="C220" s="140" t="s">
        <v>175</v>
      </c>
      <c r="D220" s="175"/>
      <c r="E220" s="175"/>
      <c r="F220" s="175"/>
      <c r="G220" s="175"/>
      <c r="H220" s="176"/>
      <c r="I220" s="143"/>
      <c r="J220" s="144"/>
      <c r="K220" s="144"/>
      <c r="L220" s="144"/>
      <c r="M220" s="145"/>
      <c r="N220" s="172"/>
      <c r="O220" s="102"/>
    </row>
    <row r="221" spans="1:15" x14ac:dyDescent="0.25">
      <c r="A221" s="101"/>
      <c r="B221" s="171"/>
      <c r="C221" s="152" t="s">
        <v>176</v>
      </c>
      <c r="D221" s="173"/>
      <c r="E221" s="173"/>
      <c r="F221" s="173"/>
      <c r="G221" s="173"/>
      <c r="H221" s="174"/>
      <c r="I221" s="155"/>
      <c r="J221" s="156"/>
      <c r="K221" s="156"/>
      <c r="L221" s="156"/>
      <c r="M221" s="157"/>
      <c r="N221" s="168"/>
      <c r="O221" s="102"/>
    </row>
    <row r="222" spans="1:15" x14ac:dyDescent="0.25">
      <c r="A222" s="101"/>
      <c r="B222" s="2"/>
      <c r="C222" s="2"/>
      <c r="D222" s="2"/>
      <c r="E222" s="2"/>
      <c r="F222" s="2"/>
      <c r="G222" s="2"/>
      <c r="H222" s="2"/>
      <c r="I222" s="2"/>
      <c r="J222" s="2"/>
      <c r="K222" s="2"/>
      <c r="L222" s="2"/>
      <c r="M222" s="2"/>
      <c r="N222" s="2"/>
      <c r="O222" s="102"/>
    </row>
    <row r="223" spans="1:15" x14ac:dyDescent="0.25">
      <c r="A223" s="101"/>
      <c r="B223" s="189" t="s">
        <v>146</v>
      </c>
      <c r="C223" s="190"/>
      <c r="D223" s="190"/>
      <c r="E223" s="190"/>
      <c r="F223" s="190"/>
      <c r="G223" s="190"/>
      <c r="H223" s="190"/>
      <c r="I223" s="190"/>
      <c r="J223" s="190"/>
      <c r="K223" s="190"/>
      <c r="L223" s="190"/>
      <c r="M223" s="190"/>
      <c r="N223" s="191"/>
      <c r="O223" s="102"/>
    </row>
    <row r="224" spans="1:15" ht="47.25" customHeight="1" x14ac:dyDescent="0.25">
      <c r="A224" s="101"/>
      <c r="B224" s="146">
        <v>3.1</v>
      </c>
      <c r="C224" s="209" t="s">
        <v>224</v>
      </c>
      <c r="D224" s="210"/>
      <c r="E224" s="210"/>
      <c r="F224" s="210"/>
      <c r="G224" s="210"/>
      <c r="H224" s="211"/>
      <c r="I224" s="212"/>
      <c r="J224" s="213"/>
      <c r="K224" s="213"/>
      <c r="L224" s="213"/>
      <c r="M224" s="214"/>
      <c r="N224" s="149"/>
      <c r="O224" s="102"/>
    </row>
    <row r="225" spans="1:15" x14ac:dyDescent="0.25">
      <c r="A225" s="101"/>
      <c r="B225" s="147"/>
      <c r="C225" s="140" t="s">
        <v>225</v>
      </c>
      <c r="D225" s="141"/>
      <c r="E225" s="141"/>
      <c r="F225" s="141"/>
      <c r="G225" s="141"/>
      <c r="H225" s="142"/>
      <c r="I225" s="143"/>
      <c r="J225" s="144"/>
      <c r="K225" s="144"/>
      <c r="L225" s="144"/>
      <c r="M225" s="145"/>
      <c r="N225" s="150"/>
      <c r="O225" s="102"/>
    </row>
    <row r="226" spans="1:15" x14ac:dyDescent="0.25">
      <c r="A226" s="101"/>
      <c r="B226" s="147"/>
      <c r="C226" s="140" t="s">
        <v>226</v>
      </c>
      <c r="D226" s="141"/>
      <c r="E226" s="141"/>
      <c r="F226" s="141"/>
      <c r="G226" s="141"/>
      <c r="H226" s="142"/>
      <c r="I226" s="143"/>
      <c r="J226" s="144"/>
      <c r="K226" s="144"/>
      <c r="L226" s="144"/>
      <c r="M226" s="145"/>
      <c r="N226" s="150"/>
      <c r="O226" s="102"/>
    </row>
    <row r="227" spans="1:15" x14ac:dyDescent="0.25">
      <c r="A227" s="101"/>
      <c r="B227" s="147"/>
      <c r="C227" s="140" t="s">
        <v>227</v>
      </c>
      <c r="D227" s="141"/>
      <c r="E227" s="141"/>
      <c r="F227" s="141"/>
      <c r="G227" s="141"/>
      <c r="H227" s="142"/>
      <c r="I227" s="143"/>
      <c r="J227" s="144"/>
      <c r="K227" s="144"/>
      <c r="L227" s="144"/>
      <c r="M227" s="145"/>
      <c r="N227" s="150"/>
      <c r="O227" s="102"/>
    </row>
    <row r="228" spans="1:15" x14ac:dyDescent="0.25">
      <c r="A228" s="101"/>
      <c r="B228" s="147"/>
      <c r="C228" s="140" t="s">
        <v>228</v>
      </c>
      <c r="D228" s="141"/>
      <c r="E228" s="141"/>
      <c r="F228" s="141"/>
      <c r="G228" s="141"/>
      <c r="H228" s="142"/>
      <c r="I228" s="143"/>
      <c r="J228" s="144"/>
      <c r="K228" s="144"/>
      <c r="L228" s="144"/>
      <c r="M228" s="145"/>
      <c r="N228" s="150"/>
      <c r="O228" s="102"/>
    </row>
    <row r="229" spans="1:15" ht="34.5" customHeight="1" x14ac:dyDescent="0.25">
      <c r="A229" s="101"/>
      <c r="B229" s="148"/>
      <c r="C229" s="152" t="s">
        <v>229</v>
      </c>
      <c r="D229" s="153"/>
      <c r="E229" s="153"/>
      <c r="F229" s="153"/>
      <c r="G229" s="153"/>
      <c r="H229" s="154"/>
      <c r="I229" s="155"/>
      <c r="J229" s="156"/>
      <c r="K229" s="156"/>
      <c r="L229" s="156"/>
      <c r="M229" s="157"/>
      <c r="N229" s="151"/>
      <c r="O229" s="102"/>
    </row>
    <row r="230" spans="1:15" ht="62.25" customHeight="1" x14ac:dyDescent="0.25">
      <c r="A230" s="101"/>
      <c r="B230" s="7">
        <v>3.11</v>
      </c>
      <c r="C230" s="185" t="s">
        <v>54</v>
      </c>
      <c r="D230" s="185"/>
      <c r="E230" s="185"/>
      <c r="F230" s="185"/>
      <c r="G230" s="185"/>
      <c r="H230" s="185"/>
      <c r="I230" s="186"/>
      <c r="J230" s="187"/>
      <c r="K230" s="187"/>
      <c r="L230" s="187"/>
      <c r="M230" s="188"/>
      <c r="N230" s="73"/>
      <c r="O230" s="102"/>
    </row>
    <row r="231" spans="1:15" x14ac:dyDescent="0.25">
      <c r="A231" s="101"/>
      <c r="B231" s="2"/>
      <c r="C231" s="2"/>
      <c r="D231" s="2"/>
      <c r="E231" s="2"/>
      <c r="F231" s="2"/>
      <c r="G231" s="2"/>
      <c r="H231" s="2"/>
      <c r="I231" s="2"/>
      <c r="J231" s="2"/>
      <c r="K231" s="2"/>
      <c r="L231" s="2"/>
      <c r="M231" s="2"/>
      <c r="N231" s="2"/>
      <c r="O231" s="102"/>
    </row>
    <row r="232" spans="1:15" x14ac:dyDescent="0.25">
      <c r="A232" s="101"/>
      <c r="B232" s="189" t="s">
        <v>149</v>
      </c>
      <c r="C232" s="190"/>
      <c r="D232" s="190"/>
      <c r="E232" s="190"/>
      <c r="F232" s="190"/>
      <c r="G232" s="190"/>
      <c r="H232" s="190" t="s">
        <v>25</v>
      </c>
      <c r="I232" s="190"/>
      <c r="J232" s="190"/>
      <c r="K232" s="190"/>
      <c r="L232" s="190"/>
      <c r="M232" s="190" t="s">
        <v>49</v>
      </c>
      <c r="N232" s="191"/>
      <c r="O232" s="102"/>
    </row>
    <row r="233" spans="1:15" ht="31.5" customHeight="1" x14ac:dyDescent="0.25">
      <c r="A233" s="101"/>
      <c r="B233" s="165">
        <v>3.12</v>
      </c>
      <c r="C233" s="209" t="s">
        <v>55</v>
      </c>
      <c r="D233" s="210"/>
      <c r="E233" s="210"/>
      <c r="F233" s="210"/>
      <c r="G233" s="210"/>
      <c r="H233" s="211"/>
      <c r="I233" s="212"/>
      <c r="J233" s="213"/>
      <c r="K233" s="213"/>
      <c r="L233" s="213"/>
      <c r="M233" s="214"/>
      <c r="N233" s="167"/>
      <c r="O233" s="102"/>
    </row>
    <row r="234" spans="1:15" ht="30.75" customHeight="1" x14ac:dyDescent="0.25">
      <c r="A234" s="101"/>
      <c r="B234" s="180"/>
      <c r="C234" s="140" t="s">
        <v>217</v>
      </c>
      <c r="D234" s="175"/>
      <c r="E234" s="175"/>
      <c r="F234" s="175"/>
      <c r="G234" s="175"/>
      <c r="H234" s="176"/>
      <c r="I234" s="143"/>
      <c r="J234" s="144"/>
      <c r="K234" s="144"/>
      <c r="L234" s="144"/>
      <c r="M234" s="145"/>
      <c r="N234" s="172"/>
      <c r="O234" s="102"/>
    </row>
    <row r="235" spans="1:15" ht="29.45" customHeight="1" x14ac:dyDescent="0.25">
      <c r="A235" s="101"/>
      <c r="B235" s="166"/>
      <c r="C235" s="152" t="s">
        <v>218</v>
      </c>
      <c r="D235" s="173"/>
      <c r="E235" s="173"/>
      <c r="F235" s="173"/>
      <c r="G235" s="173"/>
      <c r="H235" s="174"/>
      <c r="I235" s="155"/>
      <c r="J235" s="156"/>
      <c r="K235" s="156"/>
      <c r="L235" s="156"/>
      <c r="M235" s="157"/>
      <c r="N235" s="168"/>
      <c r="O235" s="102"/>
    </row>
    <row r="236" spans="1:15" ht="30" customHeight="1" x14ac:dyDescent="0.25">
      <c r="A236" s="101"/>
      <c r="B236" s="165">
        <v>3.13</v>
      </c>
      <c r="C236" s="207" t="s">
        <v>56</v>
      </c>
      <c r="D236" s="207"/>
      <c r="E236" s="207"/>
      <c r="F236" s="207"/>
      <c r="G236" s="207"/>
      <c r="H236" s="207"/>
      <c r="I236" s="212"/>
      <c r="J236" s="213"/>
      <c r="K236" s="213"/>
      <c r="L236" s="213"/>
      <c r="M236" s="214"/>
      <c r="N236" s="167"/>
      <c r="O236" s="102"/>
    </row>
    <row r="237" spans="1:15" x14ac:dyDescent="0.25">
      <c r="A237" s="101"/>
      <c r="B237" s="166"/>
      <c r="C237" s="163" t="s">
        <v>230</v>
      </c>
      <c r="D237" s="164"/>
      <c r="E237" s="164"/>
      <c r="F237" s="164"/>
      <c r="G237" s="164"/>
      <c r="H237" s="164"/>
      <c r="I237" s="155"/>
      <c r="J237" s="156"/>
      <c r="K237" s="156"/>
      <c r="L237" s="156"/>
      <c r="M237" s="157"/>
      <c r="N237" s="168"/>
      <c r="O237" s="102"/>
    </row>
    <row r="238" spans="1:15" x14ac:dyDescent="0.25">
      <c r="A238" s="101"/>
      <c r="B238" s="2"/>
      <c r="C238" s="2"/>
      <c r="D238" s="2"/>
      <c r="E238" s="2"/>
      <c r="F238" s="2"/>
      <c r="G238" s="2"/>
      <c r="H238" s="2"/>
      <c r="I238" s="2"/>
      <c r="J238" s="2"/>
      <c r="K238" s="2"/>
      <c r="L238" s="2"/>
      <c r="M238" s="2"/>
      <c r="N238" s="2"/>
      <c r="O238" s="102"/>
    </row>
    <row r="239" spans="1:15" x14ac:dyDescent="0.25">
      <c r="A239" s="101"/>
      <c r="B239" s="189" t="s">
        <v>177</v>
      </c>
      <c r="C239" s="190"/>
      <c r="D239" s="190"/>
      <c r="E239" s="190"/>
      <c r="F239" s="190"/>
      <c r="G239" s="190"/>
      <c r="H239" s="190"/>
      <c r="I239" s="190"/>
      <c r="J239" s="190"/>
      <c r="K239" s="190"/>
      <c r="L239" s="190"/>
      <c r="M239" s="190"/>
      <c r="N239" s="191"/>
      <c r="O239" s="102"/>
    </row>
    <row r="240" spans="1:15" ht="45" customHeight="1" x14ac:dyDescent="0.25">
      <c r="A240" s="101"/>
      <c r="B240" s="7">
        <v>3.14</v>
      </c>
      <c r="C240" s="201" t="s">
        <v>96</v>
      </c>
      <c r="D240" s="202"/>
      <c r="E240" s="202"/>
      <c r="F240" s="202"/>
      <c r="G240" s="202"/>
      <c r="H240" s="203"/>
      <c r="I240" s="186"/>
      <c r="J240" s="187"/>
      <c r="K240" s="187"/>
      <c r="L240" s="187"/>
      <c r="M240" s="188"/>
      <c r="N240" s="73"/>
      <c r="O240" s="102"/>
    </row>
    <row r="241" spans="1:15" ht="31.5" customHeight="1" x14ac:dyDescent="0.25">
      <c r="A241" s="101"/>
      <c r="B241" s="7">
        <v>3.15</v>
      </c>
      <c r="C241" s="201" t="s">
        <v>97</v>
      </c>
      <c r="D241" s="202"/>
      <c r="E241" s="202"/>
      <c r="F241" s="202"/>
      <c r="G241" s="202"/>
      <c r="H241" s="203"/>
      <c r="I241" s="186"/>
      <c r="J241" s="187"/>
      <c r="K241" s="187"/>
      <c r="L241" s="187"/>
      <c r="M241" s="188"/>
      <c r="N241" s="73"/>
      <c r="O241" s="102"/>
    </row>
    <row r="242" spans="1:15" ht="31.5" customHeight="1" x14ac:dyDescent="0.25">
      <c r="A242" s="101"/>
      <c r="B242" s="7">
        <v>3.16</v>
      </c>
      <c r="C242" s="201" t="s">
        <v>98</v>
      </c>
      <c r="D242" s="202"/>
      <c r="E242" s="202"/>
      <c r="F242" s="202"/>
      <c r="G242" s="202"/>
      <c r="H242" s="203"/>
      <c r="I242" s="186"/>
      <c r="J242" s="187"/>
      <c r="K242" s="187"/>
      <c r="L242" s="187"/>
      <c r="M242" s="188"/>
      <c r="N242" s="73"/>
      <c r="O242" s="102"/>
    </row>
    <row r="243" spans="1:15" ht="44.45" customHeight="1" x14ac:dyDescent="0.25">
      <c r="A243" s="101"/>
      <c r="B243" s="7">
        <v>3.17</v>
      </c>
      <c r="C243" s="201" t="s">
        <v>160</v>
      </c>
      <c r="D243" s="202"/>
      <c r="E243" s="202"/>
      <c r="F243" s="202"/>
      <c r="G243" s="202"/>
      <c r="H243" s="203"/>
      <c r="I243" s="186"/>
      <c r="J243" s="187"/>
      <c r="K243" s="187"/>
      <c r="L243" s="187"/>
      <c r="M243" s="188"/>
      <c r="N243" s="73"/>
      <c r="O243" s="102"/>
    </row>
    <row r="244" spans="1:15" ht="45" customHeight="1" x14ac:dyDescent="0.25">
      <c r="A244" s="101"/>
      <c r="B244" s="7">
        <v>3.18</v>
      </c>
      <c r="C244" s="201" t="s">
        <v>99</v>
      </c>
      <c r="D244" s="202"/>
      <c r="E244" s="202"/>
      <c r="F244" s="202"/>
      <c r="G244" s="202"/>
      <c r="H244" s="203"/>
      <c r="I244" s="186"/>
      <c r="J244" s="187"/>
      <c r="K244" s="187"/>
      <c r="L244" s="187"/>
      <c r="M244" s="188"/>
      <c r="N244" s="73"/>
      <c r="O244" s="102"/>
    </row>
    <row r="245" spans="1:15" ht="47.45" customHeight="1" x14ac:dyDescent="0.25">
      <c r="A245" s="101"/>
      <c r="B245" s="7">
        <v>3.19</v>
      </c>
      <c r="C245" s="185" t="s">
        <v>159</v>
      </c>
      <c r="D245" s="185"/>
      <c r="E245" s="185"/>
      <c r="F245" s="185"/>
      <c r="G245" s="185"/>
      <c r="H245" s="185"/>
      <c r="I245" s="186"/>
      <c r="J245" s="187"/>
      <c r="K245" s="187"/>
      <c r="L245" s="187"/>
      <c r="M245" s="188"/>
      <c r="N245" s="73"/>
      <c r="O245" s="102"/>
    </row>
    <row r="246" spans="1:15" x14ac:dyDescent="0.25">
      <c r="A246" s="101"/>
      <c r="B246" s="2"/>
      <c r="C246" s="2"/>
      <c r="D246" s="2"/>
      <c r="E246" s="2"/>
      <c r="F246" s="2"/>
      <c r="G246" s="2"/>
      <c r="H246" s="2"/>
      <c r="I246" s="2"/>
      <c r="J246" s="2"/>
      <c r="K246" s="2"/>
      <c r="L246" s="2"/>
      <c r="M246" s="2"/>
      <c r="N246" s="2"/>
      <c r="O246" s="102"/>
    </row>
    <row r="247" spans="1:15" x14ac:dyDescent="0.25">
      <c r="A247" s="101"/>
      <c r="B247" s="189" t="s">
        <v>178</v>
      </c>
      <c r="C247" s="190"/>
      <c r="D247" s="190"/>
      <c r="E247" s="190"/>
      <c r="F247" s="190"/>
      <c r="G247" s="190"/>
      <c r="H247" s="190" t="s">
        <v>25</v>
      </c>
      <c r="I247" s="190"/>
      <c r="J247" s="190"/>
      <c r="K247" s="190"/>
      <c r="L247" s="190"/>
      <c r="M247" s="190" t="s">
        <v>49</v>
      </c>
      <c r="N247" s="191"/>
      <c r="O247" s="102"/>
    </row>
    <row r="248" spans="1:15" ht="31.5" customHeight="1" x14ac:dyDescent="0.25">
      <c r="A248" s="101"/>
      <c r="B248" s="7">
        <v>3.2</v>
      </c>
      <c r="C248" s="201" t="s">
        <v>100</v>
      </c>
      <c r="D248" s="202"/>
      <c r="E248" s="202"/>
      <c r="F248" s="202"/>
      <c r="G248" s="202"/>
      <c r="H248" s="203"/>
      <c r="I248" s="186"/>
      <c r="J248" s="187"/>
      <c r="K248" s="187"/>
      <c r="L248" s="187"/>
      <c r="M248" s="188"/>
      <c r="N248" s="73"/>
      <c r="O248" s="102"/>
    </row>
    <row r="249" spans="1:15" ht="44.45" customHeight="1" x14ac:dyDescent="0.25">
      <c r="A249" s="101"/>
      <c r="B249" s="165">
        <v>3.21</v>
      </c>
      <c r="C249" s="209" t="s">
        <v>101</v>
      </c>
      <c r="D249" s="210"/>
      <c r="E249" s="210"/>
      <c r="F249" s="210"/>
      <c r="G249" s="210"/>
      <c r="H249" s="211"/>
      <c r="I249" s="212"/>
      <c r="J249" s="213"/>
      <c r="K249" s="213"/>
      <c r="L249" s="213"/>
      <c r="M249" s="214"/>
      <c r="N249" s="167"/>
      <c r="O249" s="102"/>
    </row>
    <row r="250" spans="1:15" x14ac:dyDescent="0.25">
      <c r="A250" s="101"/>
      <c r="B250" s="180"/>
      <c r="C250" s="177" t="s">
        <v>102</v>
      </c>
      <c r="D250" s="175"/>
      <c r="E250" s="175"/>
      <c r="F250" s="175"/>
      <c r="G250" s="175"/>
      <c r="H250" s="176"/>
      <c r="I250" s="143"/>
      <c r="J250" s="144"/>
      <c r="K250" s="144"/>
      <c r="L250" s="144"/>
      <c r="M250" s="145"/>
      <c r="N250" s="172"/>
      <c r="O250" s="102"/>
    </row>
    <row r="251" spans="1:15" ht="30" customHeight="1" x14ac:dyDescent="0.25">
      <c r="A251" s="101"/>
      <c r="B251" s="180"/>
      <c r="C251" s="177" t="s">
        <v>103</v>
      </c>
      <c r="D251" s="175"/>
      <c r="E251" s="175"/>
      <c r="F251" s="175"/>
      <c r="G251" s="175"/>
      <c r="H251" s="176"/>
      <c r="I251" s="143"/>
      <c r="J251" s="144"/>
      <c r="K251" s="144"/>
      <c r="L251" s="144"/>
      <c r="M251" s="145"/>
      <c r="N251" s="172"/>
      <c r="O251" s="102"/>
    </row>
    <row r="252" spans="1:15" ht="32.1" customHeight="1" x14ac:dyDescent="0.25">
      <c r="A252" s="101"/>
      <c r="B252" s="166"/>
      <c r="C252" s="179" t="s">
        <v>104</v>
      </c>
      <c r="D252" s="173"/>
      <c r="E252" s="173"/>
      <c r="F252" s="173"/>
      <c r="G252" s="173"/>
      <c r="H252" s="174"/>
      <c r="I252" s="155"/>
      <c r="J252" s="156"/>
      <c r="K252" s="156"/>
      <c r="L252" s="156"/>
      <c r="M252" s="157"/>
      <c r="N252" s="168"/>
      <c r="O252" s="102"/>
    </row>
    <row r="253" spans="1:15" ht="45.6" customHeight="1" x14ac:dyDescent="0.25">
      <c r="A253" s="101"/>
      <c r="B253" s="7">
        <v>3.22</v>
      </c>
      <c r="C253" s="201" t="s">
        <v>105</v>
      </c>
      <c r="D253" s="202"/>
      <c r="E253" s="202"/>
      <c r="F253" s="202"/>
      <c r="G253" s="202"/>
      <c r="H253" s="203"/>
      <c r="I253" s="186"/>
      <c r="J253" s="187"/>
      <c r="K253" s="187"/>
      <c r="L253" s="187"/>
      <c r="M253" s="188"/>
      <c r="N253" s="73"/>
      <c r="O253" s="102"/>
    </row>
    <row r="254" spans="1:15" ht="30.6" customHeight="1" x14ac:dyDescent="0.25">
      <c r="A254" s="101"/>
      <c r="B254" s="7">
        <v>3.23</v>
      </c>
      <c r="C254" s="185" t="s">
        <v>161</v>
      </c>
      <c r="D254" s="185"/>
      <c r="E254" s="185"/>
      <c r="F254" s="185"/>
      <c r="G254" s="185"/>
      <c r="H254" s="185"/>
      <c r="I254" s="186"/>
      <c r="J254" s="187"/>
      <c r="K254" s="187"/>
      <c r="L254" s="187"/>
      <c r="M254" s="188"/>
      <c r="N254" s="73"/>
      <c r="O254" s="102"/>
    </row>
    <row r="255" spans="1:15" x14ac:dyDescent="0.25">
      <c r="A255" s="101"/>
      <c r="B255" s="2"/>
      <c r="C255" s="2"/>
      <c r="D255" s="2"/>
      <c r="E255" s="2"/>
      <c r="F255" s="2"/>
      <c r="G255" s="2"/>
      <c r="H255" s="2"/>
      <c r="I255" s="2"/>
      <c r="J255" s="2"/>
      <c r="K255" s="2"/>
      <c r="L255" s="2"/>
      <c r="M255" s="2"/>
      <c r="N255" s="2"/>
      <c r="O255" s="102"/>
    </row>
    <row r="256" spans="1:15" x14ac:dyDescent="0.25">
      <c r="A256" s="101"/>
      <c r="B256" s="189" t="s">
        <v>183</v>
      </c>
      <c r="C256" s="190"/>
      <c r="D256" s="190"/>
      <c r="E256" s="190"/>
      <c r="F256" s="190"/>
      <c r="G256" s="190"/>
      <c r="H256" s="190" t="s">
        <v>25</v>
      </c>
      <c r="I256" s="190"/>
      <c r="J256" s="190"/>
      <c r="K256" s="190"/>
      <c r="L256" s="190"/>
      <c r="M256" s="190" t="s">
        <v>49</v>
      </c>
      <c r="N256" s="191"/>
      <c r="O256" s="102"/>
    </row>
    <row r="257" spans="1:15" ht="45" customHeight="1" x14ac:dyDescent="0.25">
      <c r="A257" s="101"/>
      <c r="B257" s="7">
        <v>3.24</v>
      </c>
      <c r="C257" s="201" t="s">
        <v>106</v>
      </c>
      <c r="D257" s="202"/>
      <c r="E257" s="202"/>
      <c r="F257" s="202"/>
      <c r="G257" s="202"/>
      <c r="H257" s="203"/>
      <c r="I257" s="186"/>
      <c r="J257" s="187"/>
      <c r="K257" s="187"/>
      <c r="L257" s="187"/>
      <c r="M257" s="188"/>
      <c r="N257" s="73"/>
      <c r="O257" s="102"/>
    </row>
    <row r="258" spans="1:15" ht="47.1" customHeight="1" x14ac:dyDescent="0.25">
      <c r="A258" s="101"/>
      <c r="B258" s="7">
        <v>3.25</v>
      </c>
      <c r="C258" s="185" t="s">
        <v>107</v>
      </c>
      <c r="D258" s="185"/>
      <c r="E258" s="185"/>
      <c r="F258" s="185"/>
      <c r="G258" s="185"/>
      <c r="H258" s="185"/>
      <c r="I258" s="186"/>
      <c r="J258" s="187"/>
      <c r="K258" s="187"/>
      <c r="L258" s="187"/>
      <c r="M258" s="188"/>
      <c r="N258" s="73"/>
      <c r="O258" s="102"/>
    </row>
    <row r="259" spans="1:15" x14ac:dyDescent="0.25">
      <c r="A259" s="101"/>
      <c r="B259" s="103"/>
      <c r="C259" s="103"/>
      <c r="D259" s="103"/>
      <c r="E259" s="103"/>
      <c r="F259" s="103"/>
      <c r="G259" s="103"/>
      <c r="H259" s="103"/>
      <c r="I259" s="103"/>
      <c r="J259" s="103"/>
      <c r="K259" s="103"/>
      <c r="L259" s="103"/>
      <c r="M259" s="103"/>
      <c r="N259" s="103"/>
      <c r="O259" s="102"/>
    </row>
    <row r="260" spans="1:15" x14ac:dyDescent="0.25">
      <c r="A260" s="101"/>
      <c r="B260" s="192" t="s">
        <v>212</v>
      </c>
      <c r="C260" s="193"/>
      <c r="D260" s="193"/>
      <c r="E260" s="193"/>
      <c r="F260" s="193"/>
      <c r="G260" s="193"/>
      <c r="H260" s="193"/>
      <c r="I260" s="193"/>
      <c r="J260" s="193"/>
      <c r="K260" s="193"/>
      <c r="L260" s="193"/>
      <c r="M260" s="194"/>
      <c r="N260" s="65" t="str">
        <f>N53</f>
        <v>NA</v>
      </c>
      <c r="O260" s="102"/>
    </row>
    <row r="261" spans="1:15" ht="30" customHeight="1" x14ac:dyDescent="0.25">
      <c r="A261" s="101"/>
      <c r="B261" s="192" t="s">
        <v>213</v>
      </c>
      <c r="C261" s="193"/>
      <c r="D261" s="193"/>
      <c r="E261" s="193"/>
      <c r="F261" s="193"/>
      <c r="G261" s="193"/>
      <c r="H261" s="193"/>
      <c r="I261" s="193"/>
      <c r="J261" s="193"/>
      <c r="K261" s="193"/>
      <c r="L261" s="193"/>
      <c r="M261" s="194"/>
      <c r="N261" s="6" t="str">
        <f>IF(ISNUMBER(N260),(IF(MIN(N195:N258)&lt;2,"Does Not Comply","Complies")), "No Score")</f>
        <v>No Score</v>
      </c>
      <c r="O261" s="102"/>
    </row>
    <row r="262" spans="1:15" ht="15.75" thickBot="1" x14ac:dyDescent="0.3">
      <c r="A262" s="118"/>
      <c r="B262" s="119"/>
      <c r="C262" s="119"/>
      <c r="D262" s="119"/>
      <c r="E262" s="119"/>
      <c r="F262" s="119"/>
      <c r="G262" s="119"/>
      <c r="H262" s="119"/>
      <c r="I262" s="119"/>
      <c r="J262" s="119"/>
      <c r="K262" s="119"/>
      <c r="L262" s="119"/>
      <c r="M262" s="119"/>
      <c r="N262" s="119"/>
      <c r="O262" s="120"/>
    </row>
    <row r="263" spans="1:15" s="11" customFormat="1" x14ac:dyDescent="0.25">
      <c r="A263" s="104"/>
      <c r="B263" s="105"/>
      <c r="C263" s="105"/>
      <c r="D263" s="105"/>
      <c r="E263" s="105"/>
      <c r="F263" s="105"/>
      <c r="G263" s="105"/>
      <c r="H263" s="105"/>
      <c r="I263" s="105"/>
      <c r="J263" s="105"/>
      <c r="K263" s="105"/>
      <c r="L263" s="105"/>
      <c r="M263" s="105"/>
      <c r="N263" s="105"/>
      <c r="O263" s="106"/>
    </row>
    <row r="264" spans="1:15" ht="15.75" x14ac:dyDescent="0.25">
      <c r="A264" s="74"/>
      <c r="B264" s="181" t="s">
        <v>182</v>
      </c>
      <c r="C264" s="181"/>
      <c r="D264" s="181"/>
      <c r="E264" s="181"/>
      <c r="F264" s="181"/>
      <c r="G264" s="181"/>
      <c r="H264" s="181"/>
      <c r="I264" s="181"/>
      <c r="J264" s="181"/>
      <c r="K264" s="181"/>
      <c r="L264" s="181"/>
      <c r="M264" s="181"/>
      <c r="N264" s="181"/>
      <c r="O264" s="75"/>
    </row>
    <row r="265" spans="1:15" x14ac:dyDescent="0.25">
      <c r="A265" s="74"/>
      <c r="B265" s="182" t="s">
        <v>108</v>
      </c>
      <c r="C265" s="183"/>
      <c r="D265" s="183"/>
      <c r="E265" s="183"/>
      <c r="F265" s="183"/>
      <c r="G265" s="183"/>
      <c r="H265" s="183"/>
      <c r="I265" s="183"/>
      <c r="J265" s="183"/>
      <c r="K265" s="183"/>
      <c r="L265" s="183"/>
      <c r="M265" s="183"/>
      <c r="N265" s="184"/>
      <c r="O265" s="75"/>
    </row>
    <row r="266" spans="1:15" ht="83.1" customHeight="1" x14ac:dyDescent="0.25">
      <c r="A266" s="74"/>
      <c r="B266" s="178"/>
      <c r="C266" s="178"/>
      <c r="D266" s="178"/>
      <c r="E266" s="178"/>
      <c r="F266" s="178"/>
      <c r="G266" s="178"/>
      <c r="H266" s="178"/>
      <c r="I266" s="178"/>
      <c r="J266" s="178"/>
      <c r="K266" s="178"/>
      <c r="L266" s="178"/>
      <c r="M266" s="178"/>
      <c r="N266" s="178"/>
      <c r="O266" s="75"/>
    </row>
    <row r="267" spans="1:15" x14ac:dyDescent="0.25">
      <c r="A267" s="74"/>
      <c r="B267" s="12"/>
      <c r="C267" s="2"/>
      <c r="D267" s="2"/>
      <c r="E267" s="2"/>
      <c r="F267" s="2"/>
      <c r="G267" s="2"/>
      <c r="H267" s="2"/>
      <c r="I267" s="2"/>
      <c r="J267" s="2"/>
      <c r="K267" s="2"/>
      <c r="L267" s="2"/>
      <c r="M267" s="2"/>
      <c r="N267" s="13"/>
      <c r="O267" s="75"/>
    </row>
    <row r="268" spans="1:15" x14ac:dyDescent="0.25">
      <c r="A268" s="74"/>
      <c r="B268" s="195" t="s">
        <v>113</v>
      </c>
      <c r="C268" s="196"/>
      <c r="D268" s="196"/>
      <c r="E268" s="196"/>
      <c r="F268" s="196"/>
      <c r="G268" s="196"/>
      <c r="H268" s="196"/>
      <c r="I268" s="196"/>
      <c r="J268" s="196"/>
      <c r="K268" s="196"/>
      <c r="L268" s="196"/>
      <c r="M268" s="196"/>
      <c r="N268" s="197"/>
      <c r="O268" s="75"/>
    </row>
    <row r="269" spans="1:15" ht="75" customHeight="1" x14ac:dyDescent="0.25">
      <c r="A269" s="74"/>
      <c r="B269" s="178"/>
      <c r="C269" s="178"/>
      <c r="D269" s="178"/>
      <c r="E269" s="178"/>
      <c r="F269" s="178"/>
      <c r="G269" s="178"/>
      <c r="H269" s="178"/>
      <c r="I269" s="178"/>
      <c r="J269" s="178"/>
      <c r="K269" s="178"/>
      <c r="L269" s="178"/>
      <c r="M269" s="178"/>
      <c r="N269" s="178"/>
      <c r="O269" s="75"/>
    </row>
    <row r="270" spans="1:15" ht="15.75" thickBot="1" x14ac:dyDescent="0.3">
      <c r="A270" s="107"/>
      <c r="B270" s="108"/>
      <c r="C270" s="108"/>
      <c r="D270" s="108"/>
      <c r="E270" s="108"/>
      <c r="F270" s="108"/>
      <c r="G270" s="108"/>
      <c r="H270" s="108"/>
      <c r="I270" s="108"/>
      <c r="J270" s="108"/>
      <c r="K270" s="108"/>
      <c r="L270" s="108"/>
      <c r="M270" s="108"/>
      <c r="N270" s="108"/>
      <c r="O270" s="109"/>
    </row>
  </sheetData>
  <sheetProtection formatRows="0"/>
  <mergeCells count="395">
    <mergeCell ref="C197:H197"/>
    <mergeCell ref="I197:M197"/>
    <mergeCell ref="C105:F105"/>
    <mergeCell ref="J105:M105"/>
    <mergeCell ref="M70:N70"/>
    <mergeCell ref="B71:C71"/>
    <mergeCell ref="D71:L71"/>
    <mergeCell ref="C94:F95"/>
    <mergeCell ref="J94:M95"/>
    <mergeCell ref="G94:I94"/>
    <mergeCell ref="C97:F97"/>
    <mergeCell ref="N94:N95"/>
    <mergeCell ref="D90:N90"/>
    <mergeCell ref="C124:H124"/>
    <mergeCell ref="I124:M124"/>
    <mergeCell ref="B170:N170"/>
    <mergeCell ref="C171:H171"/>
    <mergeCell ref="C101:F101"/>
    <mergeCell ref="J101:M101"/>
    <mergeCell ref="B117:C117"/>
    <mergeCell ref="E113:N113"/>
    <mergeCell ref="E114:N114"/>
    <mergeCell ref="E115:N115"/>
    <mergeCell ref="E116:N116"/>
    <mergeCell ref="E117:N117"/>
    <mergeCell ref="B113:C113"/>
    <mergeCell ref="B114:C114"/>
    <mergeCell ref="B115:C115"/>
    <mergeCell ref="B116:C116"/>
    <mergeCell ref="E112:N112"/>
    <mergeCell ref="B111:N111"/>
    <mergeCell ref="B102:N102"/>
    <mergeCell ref="B107:M107"/>
    <mergeCell ref="B108:M108"/>
    <mergeCell ref="B112:C112"/>
    <mergeCell ref="C103:F103"/>
    <mergeCell ref="J103:M103"/>
    <mergeCell ref="C104:F104"/>
    <mergeCell ref="J104:M104"/>
    <mergeCell ref="K13:N13"/>
    <mergeCell ref="C99:F99"/>
    <mergeCell ref="J99:M99"/>
    <mergeCell ref="C100:F100"/>
    <mergeCell ref="J100:M100"/>
    <mergeCell ref="B96:N96"/>
    <mergeCell ref="B98:N98"/>
    <mergeCell ref="G97:I97"/>
    <mergeCell ref="J97:M97"/>
    <mergeCell ref="D40:H40"/>
    <mergeCell ref="D82:N82"/>
    <mergeCell ref="D83:N83"/>
    <mergeCell ref="D84:N84"/>
    <mergeCell ref="D85:N85"/>
    <mergeCell ref="D86:N86"/>
    <mergeCell ref="D87:N87"/>
    <mergeCell ref="D88:N88"/>
    <mergeCell ref="D89:N89"/>
    <mergeCell ref="B70:C70"/>
    <mergeCell ref="D70:L70"/>
    <mergeCell ref="C19:M19"/>
    <mergeCell ref="C21:M21"/>
    <mergeCell ref="C23:M23"/>
    <mergeCell ref="B63:N63"/>
    <mergeCell ref="D8:G8"/>
    <mergeCell ref="K5:N5"/>
    <mergeCell ref="K6:N6"/>
    <mergeCell ref="K7:N7"/>
    <mergeCell ref="K8:N8"/>
    <mergeCell ref="K9:N9"/>
    <mergeCell ref="K10:N10"/>
    <mergeCell ref="K11:N11"/>
    <mergeCell ref="K12:N12"/>
    <mergeCell ref="I217:M217"/>
    <mergeCell ref="D13:G13"/>
    <mergeCell ref="B3:G3"/>
    <mergeCell ref="D9:G9"/>
    <mergeCell ref="D10:G10"/>
    <mergeCell ref="D11:G11"/>
    <mergeCell ref="D12:G12"/>
    <mergeCell ref="B94:B95"/>
    <mergeCell ref="B92:N92"/>
    <mergeCell ref="D67:L67"/>
    <mergeCell ref="M67:N67"/>
    <mergeCell ref="B69:C69"/>
    <mergeCell ref="D69:L69"/>
    <mergeCell ref="M69:N69"/>
    <mergeCell ref="C128:H128"/>
    <mergeCell ref="I128:M128"/>
    <mergeCell ref="C129:H129"/>
    <mergeCell ref="I129:M129"/>
    <mergeCell ref="C130:H130"/>
    <mergeCell ref="I130:M130"/>
    <mergeCell ref="I3:N3"/>
    <mergeCell ref="D5:G5"/>
    <mergeCell ref="D6:G6"/>
    <mergeCell ref="D7:G7"/>
    <mergeCell ref="C199:H199"/>
    <mergeCell ref="I199:M199"/>
    <mergeCell ref="C218:H218"/>
    <mergeCell ref="I218:M218"/>
    <mergeCell ref="B126:N126"/>
    <mergeCell ref="C127:H127"/>
    <mergeCell ref="I127:M127"/>
    <mergeCell ref="B218:B221"/>
    <mergeCell ref="N218:N221"/>
    <mergeCell ref="I180:M180"/>
    <mergeCell ref="C178:H178"/>
    <mergeCell ref="I178:M178"/>
    <mergeCell ref="C180:H180"/>
    <mergeCell ref="I179:M179"/>
    <mergeCell ref="C179:H179"/>
    <mergeCell ref="C219:H219"/>
    <mergeCell ref="I219:M219"/>
    <mergeCell ref="C220:H220"/>
    <mergeCell ref="I220:M220"/>
    <mergeCell ref="C221:H221"/>
    <mergeCell ref="I221:M221"/>
    <mergeCell ref="B177:N177"/>
    <mergeCell ref="C134:H134"/>
    <mergeCell ref="I134:M134"/>
    <mergeCell ref="C207:H207"/>
    <mergeCell ref="I207:M207"/>
    <mergeCell ref="C202:H202"/>
    <mergeCell ref="I202:M202"/>
    <mergeCell ref="C214:H214"/>
    <mergeCell ref="I214:M214"/>
    <mergeCell ref="C203:H203"/>
    <mergeCell ref="I203:M203"/>
    <mergeCell ref="C204:H204"/>
    <mergeCell ref="I204:M204"/>
    <mergeCell ref="C206:H206"/>
    <mergeCell ref="B233:B235"/>
    <mergeCell ref="N233:N235"/>
    <mergeCell ref="C131:H131"/>
    <mergeCell ref="I131:M131"/>
    <mergeCell ref="C132:H132"/>
    <mergeCell ref="I132:M132"/>
    <mergeCell ref="C141:H141"/>
    <mergeCell ref="I141:M141"/>
    <mergeCell ref="C147:H147"/>
    <mergeCell ref="I147:M147"/>
    <mergeCell ref="C143:H143"/>
    <mergeCell ref="I143:M143"/>
    <mergeCell ref="C144:H144"/>
    <mergeCell ref="I144:M144"/>
    <mergeCell ref="C145:H145"/>
    <mergeCell ref="I145:M145"/>
    <mergeCell ref="C138:H138"/>
    <mergeCell ref="I138:M138"/>
    <mergeCell ref="B137:N137"/>
    <mergeCell ref="B223:N223"/>
    <mergeCell ref="C224:H224"/>
    <mergeCell ref="I224:M224"/>
    <mergeCell ref="C230:H230"/>
    <mergeCell ref="I230:M230"/>
    <mergeCell ref="I171:M171"/>
    <mergeCell ref="C172:H172"/>
    <mergeCell ref="I172:M172"/>
    <mergeCell ref="C153:H153"/>
    <mergeCell ref="I153:M153"/>
    <mergeCell ref="C154:H154"/>
    <mergeCell ref="I154:M154"/>
    <mergeCell ref="C155:H155"/>
    <mergeCell ref="C167:H167"/>
    <mergeCell ref="I167:M167"/>
    <mergeCell ref="C168:H168"/>
    <mergeCell ref="I168:M168"/>
    <mergeCell ref="C133:H133"/>
    <mergeCell ref="I133:M133"/>
    <mergeCell ref="C161:H161"/>
    <mergeCell ref="I161:M161"/>
    <mergeCell ref="C166:H166"/>
    <mergeCell ref="I166:M166"/>
    <mergeCell ref="C148:H148"/>
    <mergeCell ref="I148:M148"/>
    <mergeCell ref="C149:H149"/>
    <mergeCell ref="I149:M149"/>
    <mergeCell ref="C150:H150"/>
    <mergeCell ref="I150:M150"/>
    <mergeCell ref="C151:H151"/>
    <mergeCell ref="I151:M151"/>
    <mergeCell ref="C152:H152"/>
    <mergeCell ref="I152:M152"/>
    <mergeCell ref="C157:H157"/>
    <mergeCell ref="I157:M157"/>
    <mergeCell ref="C156:H156"/>
    <mergeCell ref="I156:M156"/>
    <mergeCell ref="C135:H135"/>
    <mergeCell ref="I135:M135"/>
    <mergeCell ref="C175:H175"/>
    <mergeCell ref="I175:M175"/>
    <mergeCell ref="B194:N194"/>
    <mergeCell ref="C198:H198"/>
    <mergeCell ref="I198:M198"/>
    <mergeCell ref="C173:H173"/>
    <mergeCell ref="I173:M173"/>
    <mergeCell ref="C174:H174"/>
    <mergeCell ref="I174:M174"/>
    <mergeCell ref="C185:H185"/>
    <mergeCell ref="I185:M185"/>
    <mergeCell ref="C186:H186"/>
    <mergeCell ref="I186:M186"/>
    <mergeCell ref="C187:H187"/>
    <mergeCell ref="I187:M187"/>
    <mergeCell ref="B184:B187"/>
    <mergeCell ref="N184:N187"/>
    <mergeCell ref="B195:B197"/>
    <mergeCell ref="N195:N197"/>
    <mergeCell ref="I184:M184"/>
    <mergeCell ref="C195:H195"/>
    <mergeCell ref="I195:M195"/>
    <mergeCell ref="C196:H196"/>
    <mergeCell ref="I196:M196"/>
    <mergeCell ref="C201:H201"/>
    <mergeCell ref="I201:M201"/>
    <mergeCell ref="I206:M206"/>
    <mergeCell ref="C241:H241"/>
    <mergeCell ref="I241:M241"/>
    <mergeCell ref="C211:H211"/>
    <mergeCell ref="I211:M211"/>
    <mergeCell ref="C212:H212"/>
    <mergeCell ref="I212:M212"/>
    <mergeCell ref="C213:H213"/>
    <mergeCell ref="I213:M213"/>
    <mergeCell ref="C208:H208"/>
    <mergeCell ref="I208:M208"/>
    <mergeCell ref="C209:H209"/>
    <mergeCell ref="I209:M209"/>
    <mergeCell ref="C210:H210"/>
    <mergeCell ref="I210:M210"/>
    <mergeCell ref="C236:H236"/>
    <mergeCell ref="I236:M236"/>
    <mergeCell ref="I234:M234"/>
    <mergeCell ref="C235:H235"/>
    <mergeCell ref="I235:M235"/>
    <mergeCell ref="B232:N232"/>
    <mergeCell ref="C233:H233"/>
    <mergeCell ref="I233:M233"/>
    <mergeCell ref="B216:N216"/>
    <mergeCell ref="C217:H217"/>
    <mergeCell ref="M71:N71"/>
    <mergeCell ref="B73:C73"/>
    <mergeCell ref="N249:N252"/>
    <mergeCell ref="B256:N256"/>
    <mergeCell ref="C253:H253"/>
    <mergeCell ref="I253:M253"/>
    <mergeCell ref="C254:H254"/>
    <mergeCell ref="I254:M254"/>
    <mergeCell ref="C242:H242"/>
    <mergeCell ref="I242:M242"/>
    <mergeCell ref="M73:N73"/>
    <mergeCell ref="B74:C74"/>
    <mergeCell ref="D74:L74"/>
    <mergeCell ref="M74:N74"/>
    <mergeCell ref="B79:C79"/>
    <mergeCell ref="D79:L79"/>
    <mergeCell ref="M79:N79"/>
    <mergeCell ref="B80:C80"/>
    <mergeCell ref="D80:L80"/>
    <mergeCell ref="M80:N80"/>
    <mergeCell ref="B77:C77"/>
    <mergeCell ref="C257:H257"/>
    <mergeCell ref="I257:M257"/>
    <mergeCell ref="C250:H250"/>
    <mergeCell ref="I250:M250"/>
    <mergeCell ref="C251:H251"/>
    <mergeCell ref="I251:M251"/>
    <mergeCell ref="C252:H252"/>
    <mergeCell ref="I252:M252"/>
    <mergeCell ref="C245:H245"/>
    <mergeCell ref="I245:M245"/>
    <mergeCell ref="C248:H248"/>
    <mergeCell ref="I248:M248"/>
    <mergeCell ref="C249:H249"/>
    <mergeCell ref="I249:M249"/>
    <mergeCell ref="B64:C64"/>
    <mergeCell ref="D64:L64"/>
    <mergeCell ref="M64:N64"/>
    <mergeCell ref="B66:C66"/>
    <mergeCell ref="D66:L66"/>
    <mergeCell ref="M66:N66"/>
    <mergeCell ref="B68:C68"/>
    <mergeCell ref="D68:L68"/>
    <mergeCell ref="M68:N68"/>
    <mergeCell ref="B65:C65"/>
    <mergeCell ref="D65:L65"/>
    <mergeCell ref="M65:N65"/>
    <mergeCell ref="B67:C67"/>
    <mergeCell ref="D77:L77"/>
    <mergeCell ref="M77:N77"/>
    <mergeCell ref="B78:C78"/>
    <mergeCell ref="D78:L78"/>
    <mergeCell ref="M78:N78"/>
    <mergeCell ref="B75:C75"/>
    <mergeCell ref="D75:L75"/>
    <mergeCell ref="M75:N75"/>
    <mergeCell ref="B76:C76"/>
    <mergeCell ref="D76:L76"/>
    <mergeCell ref="M76:N76"/>
    <mergeCell ref="B268:N268"/>
    <mergeCell ref="N157:N160"/>
    <mergeCell ref="C158:H158"/>
    <mergeCell ref="I158:M158"/>
    <mergeCell ref="C159:H159"/>
    <mergeCell ref="I159:M159"/>
    <mergeCell ref="C160:H160"/>
    <mergeCell ref="I160:M160"/>
    <mergeCell ref="B190:M190"/>
    <mergeCell ref="B260:M260"/>
    <mergeCell ref="B261:M261"/>
    <mergeCell ref="C200:H200"/>
    <mergeCell ref="I200:M200"/>
    <mergeCell ref="C243:H243"/>
    <mergeCell ref="I243:M243"/>
    <mergeCell ref="C244:H244"/>
    <mergeCell ref="I244:M244"/>
    <mergeCell ref="C234:H234"/>
    <mergeCell ref="B182:N182"/>
    <mergeCell ref="C183:H183"/>
    <mergeCell ref="I183:M183"/>
    <mergeCell ref="C184:H184"/>
    <mergeCell ref="C240:H240"/>
    <mergeCell ref="I240:M240"/>
    <mergeCell ref="B269:N269"/>
    <mergeCell ref="C162:H162"/>
    <mergeCell ref="I162:M162"/>
    <mergeCell ref="C163:H163"/>
    <mergeCell ref="I163:M163"/>
    <mergeCell ref="C164:H164"/>
    <mergeCell ref="I164:M164"/>
    <mergeCell ref="C165:H165"/>
    <mergeCell ref="I165:M165"/>
    <mergeCell ref="B161:B165"/>
    <mergeCell ref="N161:N165"/>
    <mergeCell ref="B264:N264"/>
    <mergeCell ref="B265:N265"/>
    <mergeCell ref="B266:N266"/>
    <mergeCell ref="C258:H258"/>
    <mergeCell ref="I258:M258"/>
    <mergeCell ref="B199:B207"/>
    <mergeCell ref="N199:N207"/>
    <mergeCell ref="B209:B212"/>
    <mergeCell ref="N209:N212"/>
    <mergeCell ref="B239:N239"/>
    <mergeCell ref="B247:N247"/>
    <mergeCell ref="B249:B252"/>
    <mergeCell ref="B189:M189"/>
    <mergeCell ref="C237:H237"/>
    <mergeCell ref="I237:M237"/>
    <mergeCell ref="B236:B237"/>
    <mergeCell ref="N236:N237"/>
    <mergeCell ref="B130:B133"/>
    <mergeCell ref="N130:N133"/>
    <mergeCell ref="C146:H146"/>
    <mergeCell ref="I146:M146"/>
    <mergeCell ref="B138:B140"/>
    <mergeCell ref="N138:N140"/>
    <mergeCell ref="B141:B146"/>
    <mergeCell ref="N141:N146"/>
    <mergeCell ref="C139:H139"/>
    <mergeCell ref="I139:M139"/>
    <mergeCell ref="C140:H140"/>
    <mergeCell ref="I140:M140"/>
    <mergeCell ref="C142:H142"/>
    <mergeCell ref="I142:M142"/>
    <mergeCell ref="I155:M155"/>
    <mergeCell ref="B147:B155"/>
    <mergeCell ref="N147:N155"/>
    <mergeCell ref="B157:B160"/>
    <mergeCell ref="C205:H205"/>
    <mergeCell ref="I205:M205"/>
    <mergeCell ref="A1:O1"/>
    <mergeCell ref="C225:H225"/>
    <mergeCell ref="I225:M225"/>
    <mergeCell ref="B224:B229"/>
    <mergeCell ref="N224:N229"/>
    <mergeCell ref="C226:H226"/>
    <mergeCell ref="I226:M226"/>
    <mergeCell ref="C227:H227"/>
    <mergeCell ref="I227:M227"/>
    <mergeCell ref="C228:H228"/>
    <mergeCell ref="I228:M228"/>
    <mergeCell ref="C229:H229"/>
    <mergeCell ref="I229:M229"/>
    <mergeCell ref="B40:C40"/>
    <mergeCell ref="B89:C89"/>
    <mergeCell ref="B85:C85"/>
    <mergeCell ref="B86:C86"/>
    <mergeCell ref="B83:C83"/>
    <mergeCell ref="B84:C84"/>
    <mergeCell ref="B82:C82"/>
    <mergeCell ref="B90:C90"/>
    <mergeCell ref="B87:C87"/>
    <mergeCell ref="B88:C88"/>
    <mergeCell ref="D73:L73"/>
  </mergeCells>
  <conditionalFormatting sqref="C32:H37">
    <cfRule type="expression" dxfId="3" priority="4">
      <formula>$E$32&lt;&gt;"N/A"</formula>
    </cfRule>
  </conditionalFormatting>
  <conditionalFormatting sqref="C31:H31">
    <cfRule type="expression" dxfId="2" priority="3">
      <formula>$E$31&lt;&gt;"N/A"</formula>
    </cfRule>
  </conditionalFormatting>
  <conditionalFormatting sqref="C29:H29">
    <cfRule type="expression" dxfId="1" priority="2">
      <formula>$E$29&lt;&gt;"N/A"</formula>
    </cfRule>
  </conditionalFormatting>
  <conditionalFormatting sqref="C30:H30">
    <cfRule type="expression" dxfId="0" priority="1">
      <formula>$E$30&lt;&gt;"N/A"</formula>
    </cfRule>
  </conditionalFormatting>
  <printOptions horizontalCentered="1"/>
  <pageMargins left="0.5" right="0.5" top="1" bottom="0.7" header="0.3" footer="0.3"/>
  <pageSetup scale="77" fitToHeight="0" orientation="portrait" r:id="rId1"/>
  <headerFooter scaleWithDoc="0">
    <oddHeader>&amp;L&amp;G&amp;C&amp;"-,Bold"&amp;14SUPPLIER AUDIT QUESTIONNARE</oddHeader>
    <oddFooter>&amp;L&amp;F - &amp;A&amp;RPage &amp;P of &amp;N</oddFooter>
  </headerFooter>
  <rowBreaks count="8" manualBreakCount="8">
    <brk id="45" max="16383" man="1"/>
    <brk id="91" max="16383" man="1"/>
    <brk id="104" max="16383" man="1"/>
    <brk id="133" max="16383" man="1"/>
    <brk id="168" max="16383" man="1"/>
    <brk id="191" max="16383" man="1"/>
    <brk id="221" max="16383" man="1"/>
    <brk id="241"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Questionnaire</vt:lpstr>
      <vt:lpstr>Instructions!Print_Area</vt:lpstr>
      <vt:lpstr>Questionnaire!Print_Titles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2020-06-30T20:36:13Z</dcterms:modified>
</cp:coreProperties>
</file>